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filterPrivacy="1"/>
  <xr:revisionPtr revIDLastSave="0" documentId="8_{158EA2A4-D85E-437A-AF4D-47FD62D0FDAB}" xr6:coauthVersionLast="44" xr6:coauthVersionMax="44" xr10:uidLastSave="{00000000-0000-0000-0000-000000000000}"/>
  <bookViews>
    <workbookView xWindow="-108" yWindow="-108" windowWidth="23256" windowHeight="12576" activeTab="1" xr2:uid="{00000000-000D-0000-FFFF-FFFF00000000}"/>
  </bookViews>
  <sheets>
    <sheet name="15 May" sheetId="1" r:id="rId1"/>
    <sheet name="1 June"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6" i="2" l="1"/>
  <c r="F15" i="2"/>
  <c r="J52" i="2" l="1"/>
  <c r="J53" i="2"/>
  <c r="J55" i="2"/>
  <c r="I56" i="2" l="1"/>
  <c r="J51" i="2"/>
  <c r="J56" i="2" s="1"/>
  <c r="D51" i="2" l="1"/>
  <c r="D47" i="1"/>
  <c r="F51" i="2"/>
  <c r="F54" i="2" l="1"/>
  <c r="F52" i="2"/>
  <c r="F25" i="2" l="1"/>
  <c r="D54" i="2"/>
  <c r="C54" i="2"/>
  <c r="D53" i="2"/>
  <c r="C53" i="2"/>
  <c r="D52" i="2"/>
  <c r="C52" i="2"/>
  <c r="C51" i="2"/>
  <c r="D49" i="2"/>
  <c r="C49" i="2"/>
  <c r="D48" i="2"/>
  <c r="C48" i="2"/>
  <c r="D47" i="2"/>
  <c r="C47" i="2"/>
  <c r="D45" i="2"/>
  <c r="C45" i="2"/>
  <c r="D44" i="2"/>
  <c r="C44" i="2"/>
  <c r="F9" i="2"/>
  <c r="F53" i="2" l="1"/>
  <c r="F56" i="2" s="1"/>
  <c r="C50" i="2"/>
  <c r="D50" i="2"/>
  <c r="C56" i="2"/>
  <c r="F50" i="2"/>
  <c r="D56" i="2"/>
  <c r="F44" i="2"/>
  <c r="F45" i="2"/>
  <c r="E50" i="1" l="1"/>
  <c r="D50" i="1"/>
  <c r="C50" i="1"/>
  <c r="E49" i="1"/>
  <c r="D49" i="1"/>
  <c r="C49" i="1"/>
  <c r="E48" i="1"/>
  <c r="D48" i="1"/>
  <c r="D51" i="1" s="1"/>
  <c r="C48" i="1"/>
  <c r="E47" i="1"/>
  <c r="C47" i="1"/>
  <c r="E45" i="1"/>
  <c r="D45" i="1"/>
  <c r="C45" i="1"/>
  <c r="E44" i="1"/>
  <c r="D44" i="1"/>
  <c r="C44" i="1"/>
  <c r="E43" i="1"/>
  <c r="E46" i="1" s="1"/>
  <c r="D43" i="1"/>
  <c r="D46" i="1" s="1"/>
  <c r="C43" i="1"/>
  <c r="C46" i="1" s="1"/>
  <c r="E41" i="1"/>
  <c r="D41" i="1"/>
  <c r="C41" i="1"/>
  <c r="E40" i="1"/>
  <c r="D40" i="1"/>
  <c r="C40" i="1"/>
  <c r="C51" i="1" l="1"/>
  <c r="E51" i="1"/>
</calcChain>
</file>

<file path=xl/sharedStrings.xml><?xml version="1.0" encoding="utf-8"?>
<sst xmlns="http://schemas.openxmlformats.org/spreadsheetml/2006/main" count="261" uniqueCount="261">
  <si>
    <r>
      <rPr>
        <b/>
        <sz val="11"/>
        <color theme="1"/>
        <rFont val="Tw Cen MT"/>
        <family val="2"/>
        <charset val="238"/>
      </rPr>
      <t>ESA</t>
    </r>
  </si>
  <si>
    <r>
      <rPr>
        <b/>
        <sz val="11"/>
        <color theme="1"/>
        <rFont val="Tw Cen MT"/>
        <family val="2"/>
        <charset val="238"/>
      </rPr>
      <t xml:space="preserve">Measures in labour and contributions </t>
    </r>
  </si>
  <si>
    <r>
      <rPr>
        <sz val="11"/>
        <color theme="1"/>
        <rFont val="Tw Cen MT"/>
        <family val="2"/>
        <charset val="238"/>
      </rPr>
      <t xml:space="preserve">Payment of compensation for temporarily laid-off workers </t>
    </r>
  </si>
  <si>
    <r>
      <rPr>
        <sz val="11"/>
        <color theme="1"/>
        <rFont val="Tw Cen MT"/>
        <family val="2"/>
        <charset val="238"/>
      </rPr>
      <t xml:space="preserve">D.3 </t>
    </r>
  </si>
  <si>
    <r>
      <rPr>
        <sz val="11"/>
        <color theme="1"/>
        <rFont val="Tw Cen MT"/>
        <family val="2"/>
        <charset val="238"/>
      </rPr>
      <t xml:space="preserve">Payment of contributions for temporarily laid-off workers </t>
    </r>
  </si>
  <si>
    <r>
      <rPr>
        <sz val="11"/>
        <color theme="1"/>
        <rFont val="Tw Cen MT"/>
        <family val="2"/>
        <charset val="238"/>
      </rPr>
      <t xml:space="preserve">Payment of contributions for pension and disability insurance for working employed persons from the state budget </t>
    </r>
  </si>
  <si>
    <r>
      <rPr>
        <sz val="11"/>
        <color theme="1"/>
        <rFont val="Tw Cen MT"/>
        <family val="2"/>
        <charset val="238"/>
      </rPr>
      <t>Sick pay for employed persons is fully covered by the Health Insurance Institute of Slovenia from the first day of entitlement</t>
    </r>
  </si>
  <si>
    <r>
      <rPr>
        <sz val="11"/>
        <color theme="1"/>
        <rFont val="Tw Cen MT"/>
        <family val="2"/>
        <charset val="238"/>
      </rPr>
      <t>Payment of the monthly basic income to the self-employed, farmers and employees of religious organisations</t>
    </r>
  </si>
  <si>
    <r>
      <rPr>
        <sz val="11"/>
        <color theme="1"/>
        <rFont val="Tw Cen MT"/>
        <family val="2"/>
        <charset val="238"/>
      </rPr>
      <t>D.62</t>
    </r>
  </si>
  <si>
    <r>
      <rPr>
        <sz val="11"/>
        <color theme="1"/>
        <rFont val="Tw Cen MT"/>
        <family val="2"/>
        <charset val="238"/>
      </rPr>
      <t>Payment of social security contributions for the self-employed, farmers and employees of religious organisations from the state budget</t>
    </r>
  </si>
  <si>
    <r>
      <rPr>
        <b/>
        <sz val="11"/>
        <color theme="1"/>
        <rFont val="Tw Cen MT"/>
        <family val="2"/>
        <charset val="238"/>
      </rPr>
      <t xml:space="preserve">Measures in education and science </t>
    </r>
  </si>
  <si>
    <r>
      <rPr>
        <sz val="11"/>
        <color theme="1"/>
        <rFont val="Tw Cen MT"/>
        <family val="2"/>
        <charset val="238"/>
      </rPr>
      <t xml:space="preserve">Financing of salaries for market activities of indirect budget users </t>
    </r>
  </si>
  <si>
    <r>
      <rPr>
        <sz val="11"/>
        <color theme="1"/>
        <rFont val="Tw Cen MT"/>
        <family val="2"/>
        <charset val="238"/>
      </rPr>
      <t>D.1</t>
    </r>
  </si>
  <si>
    <r>
      <rPr>
        <sz val="11"/>
        <color theme="1"/>
        <rFont val="Tw Cen MT"/>
        <family val="2"/>
        <charset val="238"/>
      </rPr>
      <t xml:space="preserve">Funding of private kindergartens </t>
    </r>
  </si>
  <si>
    <r>
      <rPr>
        <b/>
        <sz val="11"/>
        <color theme="1"/>
        <rFont val="Tw Cen MT"/>
        <family val="2"/>
        <charset val="238"/>
      </rPr>
      <t xml:space="preserve">Measures in social protection </t>
    </r>
  </si>
  <si>
    <r>
      <rPr>
        <sz val="11"/>
        <color theme="1"/>
        <rFont val="Tw Cen MT"/>
        <family val="2"/>
        <charset val="238"/>
      </rPr>
      <t>One-off solidarity bonus for pensioners</t>
    </r>
  </si>
  <si>
    <r>
      <rPr>
        <sz val="11"/>
        <color theme="1"/>
        <rFont val="Tw Cen MT"/>
        <family val="2"/>
        <charset val="238"/>
      </rPr>
      <t xml:space="preserve">One-off solidarity bonus for vulnerable groups </t>
    </r>
  </si>
  <si>
    <r>
      <rPr>
        <sz val="11"/>
        <color theme="1"/>
        <rFont val="Tw Cen MT"/>
        <family val="2"/>
        <charset val="238"/>
      </rPr>
      <t xml:space="preserve">One-off solidarity bonus for students </t>
    </r>
  </si>
  <si>
    <r>
      <rPr>
        <sz val="11"/>
        <color theme="1"/>
        <rFont val="Tw Cen MT"/>
        <family val="2"/>
        <charset val="238"/>
      </rPr>
      <t xml:space="preserve">Large family allowance </t>
    </r>
  </si>
  <si>
    <r>
      <rPr>
        <b/>
        <sz val="11"/>
        <color theme="1"/>
        <rFont val="Tw Cen MT"/>
        <family val="2"/>
        <charset val="238"/>
      </rPr>
      <t xml:space="preserve">Measures in public sector wage policy </t>
    </r>
  </si>
  <si>
    <r>
      <rPr>
        <sz val="11"/>
        <color theme="1"/>
        <rFont val="Tw Cen MT"/>
        <family val="2"/>
        <charset val="238"/>
      </rPr>
      <t>Reduction in wages of public office holders (direct budget users) by 30%</t>
    </r>
  </si>
  <si>
    <r>
      <rPr>
        <sz val="11"/>
        <color theme="1"/>
        <rFont val="Tw Cen MT"/>
        <family val="2"/>
        <charset val="238"/>
      </rPr>
      <t>Rewarding of employees (direct budget users)</t>
    </r>
  </si>
  <si>
    <r>
      <rPr>
        <sz val="11"/>
        <color theme="1"/>
        <rFont val="Tw Cen MT"/>
        <family val="2"/>
        <charset val="238"/>
      </rPr>
      <t>Rewarding of employees (indirect budget users / 1)</t>
    </r>
  </si>
  <si>
    <r>
      <rPr>
        <sz val="11"/>
        <color theme="1"/>
        <rFont val="Tw Cen MT"/>
        <family val="2"/>
        <charset val="238"/>
      </rPr>
      <t xml:space="preserve">Rewarding of employees (indirect budget users / 2) </t>
    </r>
  </si>
  <si>
    <r>
      <rPr>
        <b/>
        <sz val="11"/>
        <color theme="1"/>
        <rFont val="Tw Cen MT"/>
        <family val="2"/>
        <charset val="238"/>
      </rPr>
      <t>Other measures (state expenditure)</t>
    </r>
  </si>
  <si>
    <r>
      <rPr>
        <sz val="11"/>
        <color theme="1"/>
        <rFont val="Tw Cen MT"/>
        <family val="2"/>
        <charset val="238"/>
      </rPr>
      <t xml:space="preserve">Acquisition of protective equipment and medical devices and equipment </t>
    </r>
  </si>
  <si>
    <r>
      <rPr>
        <sz val="11"/>
        <color theme="1"/>
        <rFont val="Tw Cen MT"/>
        <family val="2"/>
        <charset val="238"/>
      </rPr>
      <t>D.63</t>
    </r>
  </si>
  <si>
    <r>
      <rPr>
        <sz val="11"/>
        <color theme="1"/>
        <rFont val="Tw Cen MT"/>
        <family val="2"/>
        <charset val="238"/>
      </rPr>
      <t xml:space="preserve">Disruption of public services – covering the costs of performance of such services </t>
    </r>
  </si>
  <si>
    <r>
      <rPr>
        <b/>
        <sz val="11"/>
        <color theme="1"/>
        <rFont val="Tw Cen MT"/>
        <family val="2"/>
        <charset val="238"/>
      </rPr>
      <t xml:space="preserve">Measures in agriculture, forestry and food </t>
    </r>
  </si>
  <si>
    <r>
      <rPr>
        <sz val="11"/>
        <color theme="1"/>
        <rFont val="Tw Cen MT"/>
        <family val="2"/>
        <charset val="238"/>
      </rPr>
      <t xml:space="preserve">Compensation for mooring fees/fishermen </t>
    </r>
  </si>
  <si>
    <r>
      <rPr>
        <sz val="11"/>
        <color theme="1"/>
        <rFont val="Tw Cen MT"/>
        <family val="2"/>
        <charset val="238"/>
      </rPr>
      <t xml:space="preserve">Financial aid granted to the heads or members of agricultural holdings suffering from COVID-19 in the amount of 80% of the minimum wage (only persons covered by pension and disability insurance as farmers) </t>
    </r>
  </si>
  <si>
    <r>
      <rPr>
        <sz val="11"/>
        <color theme="1"/>
        <rFont val="Tw Cen MT"/>
        <family val="2"/>
        <charset val="238"/>
      </rPr>
      <t xml:space="preserve">50% reduction of taxable cadastral income and 65% of income from market activities (beehive) </t>
    </r>
  </si>
  <si>
    <r>
      <rPr>
        <sz val="11"/>
        <color theme="1"/>
        <rFont val="Tw Cen MT"/>
        <family val="2"/>
        <charset val="238"/>
      </rPr>
      <t>D.51</t>
    </r>
  </si>
  <si>
    <r>
      <rPr>
        <sz val="11"/>
        <color theme="1"/>
        <rFont val="Tw Cen MT"/>
        <family val="2"/>
        <charset val="238"/>
      </rPr>
      <t xml:space="preserve">Exemption from payment of water rights fees </t>
    </r>
  </si>
  <si>
    <r>
      <rPr>
        <sz val="11"/>
        <color theme="1"/>
        <rFont val="Tw Cen MT"/>
        <family val="2"/>
        <charset val="238"/>
      </rPr>
      <t>D.29</t>
    </r>
  </si>
  <si>
    <r>
      <rPr>
        <sz val="11"/>
        <color theme="1"/>
        <rFont val="Tw Cen MT"/>
        <family val="2"/>
        <charset val="238"/>
      </rPr>
      <t xml:space="preserve">Exemption from payment of water use fees </t>
    </r>
  </si>
  <si>
    <r>
      <rPr>
        <sz val="11"/>
        <color theme="1"/>
        <rFont val="Tw Cen MT"/>
        <family val="2"/>
        <charset val="238"/>
      </rPr>
      <t xml:space="preserve">For aquaculture producers, reduction of total water use fees by 40% </t>
    </r>
  </si>
  <si>
    <r>
      <rPr>
        <b/>
        <sz val="11"/>
        <color theme="1"/>
        <rFont val="Tw Cen MT"/>
        <family val="2"/>
        <charset val="238"/>
      </rPr>
      <t>Fiscal measures</t>
    </r>
  </si>
  <si>
    <r>
      <rPr>
        <sz val="11"/>
        <color theme="1"/>
        <rFont val="Tw Cen MT"/>
        <family val="2"/>
        <charset val="238"/>
      </rPr>
      <t xml:space="preserve">Uncalculated and unpaid advance payments of income tax from self-employment </t>
    </r>
  </si>
  <si>
    <r>
      <rPr>
        <sz val="11"/>
        <color theme="1"/>
        <rFont val="Tw Cen MT"/>
        <family val="2"/>
        <charset val="238"/>
      </rPr>
      <t xml:space="preserve">Uncalculated and unpaid advance payments of corporate income tax  </t>
    </r>
  </si>
  <si>
    <r>
      <rPr>
        <sz val="11"/>
        <color theme="1"/>
        <rFont val="Tw Cen MT"/>
        <family val="2"/>
        <charset val="238"/>
      </rPr>
      <t>Tax deferrals</t>
    </r>
  </si>
  <si>
    <r>
      <rPr>
        <sz val="11"/>
        <color theme="1"/>
        <rFont val="Tw Cen MT"/>
        <family val="2"/>
        <charset val="238"/>
      </rPr>
      <t>D.21</t>
    </r>
  </si>
  <si>
    <t>FUNDS FOR EMPLOYEE COMPENSATION</t>
  </si>
  <si>
    <t>SUBSIDIES</t>
  </si>
  <si>
    <t>TAXES ON PRODUCTS</t>
  </si>
  <si>
    <t>OTHER TAXES ON PRODUCTION</t>
  </si>
  <si>
    <t>TAXES ON INCOME</t>
  </si>
  <si>
    <t>SOCIAL BENEFITS OTHER THAN SOCIAL TRANSFERS IN KIND</t>
  </si>
  <si>
    <t>SOCIAL TRANSFERS IN KIND THROUGH MARKET PRODUCERS</t>
  </si>
  <si>
    <r>
      <rPr>
        <b/>
        <sz val="11"/>
        <color theme="1"/>
        <rFont val="Tw Cen MT"/>
        <family val="2"/>
        <charset val="238"/>
      </rPr>
      <t>Ministry of Finance Stability Programme (April 2020)</t>
    </r>
  </si>
  <si>
    <t>For 129,700 employed persons</t>
  </si>
  <si>
    <t>Employment Service of Slovenia (https://www.ess.gov.si/obvestila)</t>
  </si>
  <si>
    <t>For 104,376 employed persons in March</t>
  </si>
  <si>
    <t>Financial Administration of the Republic of Slovenia based on an article on Siol.net (https://siol.net/posel-danes/novice/oprostitev-placila-prispevkov-drzavo-stala-ze-vec-kot-90-milijonov-evrov-524852)</t>
  </si>
  <si>
    <t>For 375,994 employed persons in March</t>
  </si>
  <si>
    <t>For 35,849 beneficiaries in March and 37,378 beneficiaries in April</t>
  </si>
  <si>
    <t>Financial Administration of the Republic of Slovenia (https://www.gov.si/novice/2020-05-08-danes-financna-uprava-drugic-nakazuje-mesecni-temeljni-dohodek/)</t>
  </si>
  <si>
    <t>For 302,224 pensioners</t>
  </si>
  <si>
    <t>Ministry of Labour, Family, Social Affairs and Equal Opportunities (https://www.gov.si/novice/2020-04-30-enkratni-solidarnostni-dodatek-je-prejelo-vec-kot-300-tisoc-upokojencev/)</t>
  </si>
  <si>
    <t>For 49,728 beneficiaries of social assistance benefits in cash and supplementary benefits. Paid on 18 May 2020.</t>
  </si>
  <si>
    <t>Ministry of Labour, Family, Social Affairs and Equal Opportunities (https://www.gov.si/novice/2020-05-11-18-maja-izplacilo-dodatka-za-prejemnike-dsp-oz-vd/)</t>
  </si>
  <si>
    <t>Ministry of Finance based on an article in Delo (https://www.delo.si/gospodarstvo/novice/za-zdaj-vec-upokojencem-kot-podjetjem-308428.html)</t>
  </si>
  <si>
    <t>As at 12 May 2020: Total contracts performed in the amount of EUR 8 million and contracts being carried out in the amount of EUR 79 million, plus the call for performance of contracts in the amount of EUR 35 million</t>
  </si>
  <si>
    <t>Agency of the Republic of Slovenia for Commodity Reserves (https://www.dbr.si/objava/status-narocil-zascitnih-sredstev-na-dan-8-12-in-19-4-ter-nadalje-vsak-delovni-dan/)</t>
  </si>
  <si>
    <r>
      <rPr>
        <b/>
        <sz val="11"/>
        <color theme="1"/>
        <rFont val="Tw Cen MT"/>
        <family val="2"/>
        <charset val="238"/>
      </rPr>
      <t>Value of measures as at 15 May 2020</t>
    </r>
  </si>
  <si>
    <r>
      <rPr>
        <b/>
        <sz val="11"/>
        <color theme="1"/>
        <rFont val="Tw Cen MT"/>
        <family val="2"/>
        <charset val="238"/>
      </rPr>
      <t>Notes</t>
    </r>
  </si>
  <si>
    <r>
      <rPr>
        <b/>
        <sz val="11"/>
        <color theme="1"/>
        <rFont val="Tw Cen MT"/>
        <family val="2"/>
        <charset val="238"/>
      </rPr>
      <t>Source</t>
    </r>
  </si>
  <si>
    <r>
      <rPr>
        <b/>
        <sz val="11"/>
        <color theme="1"/>
        <rFont val="Tw Cen MT"/>
        <family val="2"/>
        <charset val="238"/>
      </rPr>
      <t>In million EUR</t>
    </r>
  </si>
  <si>
    <r>
      <rPr>
        <b/>
        <sz val="11"/>
        <color theme="1"/>
        <rFont val="Tw Cen MT"/>
        <family val="2"/>
        <charset val="238"/>
      </rPr>
      <t>TOTAL MEASURES WITH A DIRECT IMPACT ON THE GENERAL GOVERNMENT FINANCIAL BALANCE (ESA)</t>
    </r>
  </si>
  <si>
    <r>
      <rPr>
        <b/>
        <sz val="11"/>
        <color theme="1"/>
        <rFont val="Tw Cen MT"/>
        <family val="2"/>
        <charset val="238"/>
      </rPr>
      <t>REVENUES (reduction)</t>
    </r>
  </si>
  <si>
    <r>
      <rPr>
        <b/>
        <sz val="11"/>
        <color theme="1"/>
        <rFont val="Tw Cen MT"/>
        <family val="2"/>
        <charset val="238"/>
      </rPr>
      <t>EXPENDITURE (increase)</t>
    </r>
  </si>
  <si>
    <r>
      <rPr>
        <b/>
        <sz val="11"/>
        <color theme="1"/>
        <rFont val="Tw Cen MT"/>
        <family val="2"/>
        <charset val="238"/>
      </rPr>
      <t xml:space="preserve">TOTAL MEASURES </t>
    </r>
  </si>
  <si>
    <r>
      <rPr>
        <b/>
        <sz val="11"/>
        <color theme="1"/>
        <rFont val="Tw Cen MT"/>
        <family val="2"/>
        <charset val="238"/>
      </rPr>
      <t>Measure/Description</t>
    </r>
  </si>
  <si>
    <r>
      <rPr>
        <b/>
        <sz val="11"/>
        <color theme="1"/>
        <rFont val="Tw Cen MT"/>
        <family val="2"/>
        <charset val="238"/>
      </rPr>
      <t>Fiscal Council Assessment (28 April 2020)</t>
    </r>
  </si>
  <si>
    <r>
      <rPr>
        <sz val="11"/>
        <color theme="1"/>
        <rFont val="Tw Cen MT"/>
        <family val="2"/>
        <charset val="238"/>
      </rPr>
      <t>Unemployment benefit due to loss of employment for business reasons</t>
    </r>
  </si>
  <si>
    <r>
      <rPr>
        <sz val="11"/>
        <rFont val="Tw Cen MT"/>
        <family val="2"/>
        <charset val="238"/>
      </rPr>
      <t>Financial Administration of the Republic of Slovenia (https://www.gov.si/novice/vmesna-transa-mesecnega-temeljnega-dohodka/)</t>
    </r>
  </si>
  <si>
    <r>
      <rPr>
        <b/>
        <sz val="11"/>
        <color theme="1"/>
        <rFont val="Tw Cen MT"/>
        <family val="2"/>
        <charset val="238"/>
      </rPr>
      <t>Value of measures as at 1 June 2020</t>
    </r>
  </si>
  <si>
    <r>
      <rPr>
        <sz val="11"/>
        <rFont val="Tw Cen MT"/>
        <family val="2"/>
        <charset val="238"/>
      </rPr>
      <t>For 35,849 beneficiaries in March and 37,378 beneficiaries in April An intermediate tranche for 4,753 beneficiaries not covered by insurance for the full month or full insurance period in a given month.</t>
    </r>
  </si>
  <si>
    <t>Total bonuses in March and April: EUR 40.8 million under the Collective Agreement for Public Sector and EUR 6.1 million under the ZIUZEOP</t>
  </si>
  <si>
    <t>Ministry of Public Administration</t>
  </si>
  <si>
    <t>Ministry of Labour, Family, Social Affairs and Equal Opportunities (https://www.gov.si/novice/2020-05-15-poslanica-ministra-ob-15-maju-mednarodnem-dnevu-druzin/), seja vlade 29.5. (https://www.gov.si/novice/2020-05-29-50-dopisna-seja-vlade-republike-slovenije/)</t>
  </si>
  <si>
    <t>According to the Financial Administration of the Republic of Slovenia as at 28 May. Transfer to the Health Insurance Institute of Slovenia, government sessions on 22 May and 25 May.</t>
  </si>
  <si>
    <t>According to the Financial Administration of the Republic of Slovenia as at 28 May. Transfer to the Pension and Disability Insurance Institute of Slovenia, government session on 20 May.</t>
  </si>
  <si>
    <t>EUR 77 million in deferred payments in the March–May period, approved monthly instalment of EUR 146 million</t>
  </si>
  <si>
    <t>No payments yet under Articles 72 through 76 of the ZIUZEOP up to and including 26 May</t>
  </si>
  <si>
    <t>/</t>
  </si>
  <si>
    <t>As at 1 June 2020. Total contracts performed in the amount of EUR 23 million and contracts being carried out in the amount of EUR 54 million, plus the call for performance of contracts in the amount of EUR 33 million.</t>
  </si>
  <si>
    <r>
      <rPr>
        <sz val="11"/>
        <rFont val="Tw Cen MT"/>
        <family val="2"/>
        <charset val="238"/>
      </rPr>
      <t>For 29,150 large families according to the data of the Ministry of Labour, Family, Social Affairs and Equal Opportunities</t>
    </r>
  </si>
  <si>
    <t>Kindergartens and student residences. EUR 3.6 million transferred from the state budget.</t>
  </si>
  <si>
    <t>Ministry of Education, Science and Sport based an article on 24ur.com (https://www.24ur.com/novice/slovenija/ministrstvo-obcinam-doslej-izplacalo-sest-milijonov-evrov-povracil-za-vrtce.html) and government sessions on 25 May and 28 May (https://www.gov.si/novice/2020-05-25-49-dopisna-seja-vlade-republike-slovenije/)</t>
  </si>
  <si>
    <r>
      <rPr>
        <sz val="11"/>
        <rFont val="Tw Cen MT"/>
        <family val="2"/>
        <charset val="238"/>
      </rPr>
      <t>For 52,180 students up to and including 22 May</t>
    </r>
  </si>
  <si>
    <t>The minister's answer to a question at the National Assembly (https://www.rtvslo.si/slovenija/jansa-drzava-ne-nacrtuje-rezov-v-prejemke-ljudi/524957)</t>
  </si>
  <si>
    <r>
      <rPr>
        <b/>
        <sz val="12"/>
        <color theme="1"/>
        <rFont val="Tw Cen MT"/>
        <family val="2"/>
        <charset val="238"/>
      </rPr>
      <t>1ST STIMULUS PACKAGE</t>
    </r>
  </si>
  <si>
    <t>For 102,004 employed persons</t>
  </si>
  <si>
    <t>For 113,013 employed persons in March, for 175,207 employed persons in April and for 237 employed persons in May. EUR 25.2 million transferred to the Health Insurance Institute of Slovenia.</t>
  </si>
  <si>
    <t>For 466,869 employed persons in March, for 431,665 employed persons in April and for 1,788 employed persons in May. EUR 96 million transferred to the Pension and Disability Insurance Institute of Slovenia.</t>
  </si>
  <si>
    <t>According to the Employment Service of Slovenia up to and including 29 May</t>
  </si>
  <si>
    <t>Deadline for the submission of the application extended to 31 May</t>
  </si>
  <si>
    <t xml:space="preserve">According to the Financial Administration of the Republic of Slovenia up to and including 27 May </t>
  </si>
  <si>
    <r>
      <rPr>
        <b/>
        <sz val="12"/>
        <color theme="1"/>
        <rFont val="Tw Cen MT"/>
        <family val="2"/>
        <charset val="238"/>
      </rPr>
      <t>3RD STIMULUS PACKAGE</t>
    </r>
  </si>
  <si>
    <r>
      <rPr>
        <b/>
        <sz val="11"/>
        <color theme="1"/>
        <rFont val="Tw Cen MT"/>
        <family val="2"/>
        <charset val="238"/>
      </rPr>
      <t>Fiscal Council Assessment (5 June 2020)</t>
    </r>
  </si>
  <si>
    <r>
      <rPr>
        <sz val="11"/>
        <color theme="1"/>
        <rFont val="Tw Cen MT"/>
        <family val="2"/>
        <charset val="238"/>
      </rPr>
      <t>Partial subsidisation of part-time employment</t>
    </r>
  </si>
  <si>
    <r>
      <rPr>
        <sz val="11"/>
        <color theme="1"/>
        <rFont val="Tw Cen MT"/>
        <family val="2"/>
        <charset val="238"/>
      </rPr>
      <t>Reimbursement of salary compensation for temporarily laid-off workers</t>
    </r>
  </si>
  <si>
    <r>
      <rPr>
        <sz val="11"/>
        <color theme="1"/>
        <rFont val="Tw Cen MT"/>
        <family val="2"/>
        <charset val="238"/>
      </rPr>
      <t>Voucher to improve the economic situation in tourism consumption</t>
    </r>
  </si>
  <si>
    <r>
      <rPr>
        <sz val="11"/>
        <color theme="1"/>
        <rFont val="Tw Cen MT"/>
        <family val="2"/>
        <charset val="238"/>
      </rPr>
      <t>Compensation for healthcare service providers due to loss of business</t>
    </r>
  </si>
  <si>
    <r>
      <rPr>
        <sz val="11"/>
        <color theme="1"/>
        <rFont val="Tw Cen MT"/>
        <family val="2"/>
        <charset val="238"/>
      </rPr>
      <t xml:space="preserve">Allowance for hazards and special burdens for members of the Civil Protection Service </t>
    </r>
  </si>
  <si>
    <r>
      <rPr>
        <sz val="11"/>
        <color theme="1"/>
        <rFont val="Tw Cen MT"/>
        <family val="2"/>
        <charset val="238"/>
      </rPr>
      <t>Funds for the SID Bank to finance economic operators in the road transport sector</t>
    </r>
  </si>
  <si>
    <r>
      <rPr>
        <b/>
        <sz val="11"/>
        <color theme="1"/>
        <rFont val="Tw Cen MT"/>
        <family val="2"/>
        <charset val="238"/>
      </rPr>
      <t>Government (29 May 2020)</t>
    </r>
  </si>
  <si>
    <t>The final deadline for submitting claims is 30 September.</t>
  </si>
  <si>
    <t>Ministry of Finance based on an article in Delo (https://www.delo.si/gospodarstvo/novice/za-zdaj-vec-upokojencem-kot-podjetjem-308428.html), MDDSZ (https://www.gov.si/novice/2020-05-15-poslanica-ministra-ob-15-maju-mednarodnem-dnevu-druzin/)</t>
  </si>
  <si>
    <r>
      <rPr>
        <sz val="11"/>
        <color theme="1"/>
        <rFont val="Tw Cen MT"/>
        <family val="2"/>
        <charset val="238"/>
      </rPr>
      <t>D.75</t>
    </r>
  </si>
  <si>
    <t>VARIOUS CURRENT TRANSFERS</t>
  </si>
  <si>
    <t xml:space="preserve"> </t>
  </si>
  <si>
    <t>For 302,224 pensioners. Includes beneficiaries of occupational pensions and disability insurance benefits.</t>
  </si>
  <si>
    <r>
      <t xml:space="preserve">For 49,728 beneficiaries of social assistance benefits in cash and supplementary benefits (paid on 18 May 2020). </t>
    </r>
    <r>
      <rPr>
        <sz val="11"/>
        <rFont val="Tw Cen MT"/>
        <family val="2"/>
        <charset val="238"/>
      </rPr>
      <t>Child benefit bonus for 191,272 children until the end of June.</t>
    </r>
    <r>
      <rPr>
        <sz val="11"/>
        <color theme="1"/>
        <rFont val="Tw Cen MT"/>
        <family val="2"/>
        <charset val="238"/>
      </rPr>
      <t>Beneficiaries of low pensions and disability insurance benefits working on a part-time basis and who have been temporarily laid off. Other beneficiaries according to Article 58a.</t>
    </r>
  </si>
  <si>
    <r>
      <rPr>
        <sz val="11"/>
        <color theme="1"/>
        <rFont val="Tw Cen MT"/>
        <family val="2"/>
        <charset val="238"/>
      </rPr>
      <t xml:space="preserve">D.3 </t>
    </r>
  </si>
  <si>
    <r>
      <rPr>
        <sz val="11"/>
        <color theme="1"/>
        <rFont val="Tw Cen MT"/>
        <family val="2"/>
        <charset val="238"/>
      </rPr>
      <t xml:space="preserve">D.3 </t>
    </r>
  </si>
  <si>
    <t>Financial Administration of the Republic of Slovenia based on an article on Siol.net (https://siol.net/posel-danes/novice/oprostitev-placila-prispevkov-drzavo-stala-ze-vec-kot-90-milijonov-evrov-524852)</t>
  </si>
  <si>
    <r>
      <rPr>
        <sz val="11"/>
        <color theme="1"/>
        <rFont val="Tw Cen MT"/>
        <family val="2"/>
        <charset val="238"/>
      </rPr>
      <t xml:space="preserve">D.3 </t>
    </r>
  </si>
  <si>
    <r>
      <rPr>
        <sz val="11"/>
        <color theme="1"/>
        <rFont val="Tw Cen MT"/>
        <family val="2"/>
        <charset val="238"/>
      </rPr>
      <t>D.62</t>
    </r>
  </si>
  <si>
    <r>
      <rPr>
        <sz val="11"/>
        <color theme="1"/>
        <rFont val="Tw Cen MT"/>
        <family val="2"/>
        <charset val="238"/>
      </rPr>
      <t>D.62</t>
    </r>
  </si>
  <si>
    <r>
      <rPr>
        <sz val="11"/>
        <color theme="1"/>
        <rFont val="Tw Cen MT"/>
        <family val="2"/>
        <charset val="238"/>
      </rPr>
      <t>D.62</t>
    </r>
  </si>
  <si>
    <r>
      <rPr>
        <sz val="11"/>
        <color theme="1"/>
        <rFont val="Tw Cen MT"/>
        <family val="2"/>
        <charset val="238"/>
      </rPr>
      <t>D.62</t>
    </r>
  </si>
  <si>
    <r>
      <rPr>
        <sz val="11"/>
        <color theme="1"/>
        <rFont val="Tw Cen MT"/>
        <family val="2"/>
        <charset val="238"/>
      </rPr>
      <t>D.62</t>
    </r>
  </si>
  <si>
    <r>
      <rPr>
        <sz val="11"/>
        <color theme="1"/>
        <rFont val="Tw Cen MT"/>
        <family val="2"/>
        <charset val="238"/>
      </rPr>
      <t>D.62</t>
    </r>
  </si>
  <si>
    <t>Ministry of Finance based on an article in Delo (https://www.delo.si/gospodarstvo/novice/za-zdaj-vec-upokojencem-kot-podjetjem-308428.html)</t>
  </si>
  <si>
    <r>
      <rPr>
        <sz val="11"/>
        <color theme="1"/>
        <rFont val="Tw Cen MT"/>
        <family val="2"/>
        <charset val="238"/>
      </rPr>
      <t>D.62</t>
    </r>
  </si>
  <si>
    <r>
      <rPr>
        <sz val="11"/>
        <color theme="1"/>
        <rFont val="Tw Cen MT"/>
        <family val="2"/>
        <charset val="238"/>
      </rPr>
      <t>D.1</t>
    </r>
  </si>
  <si>
    <r>
      <rPr>
        <sz val="11"/>
        <color theme="1"/>
        <rFont val="Tw Cen MT"/>
        <family val="2"/>
        <charset val="238"/>
      </rPr>
      <t>D.1</t>
    </r>
  </si>
  <si>
    <r>
      <rPr>
        <sz val="11"/>
        <color theme="1"/>
        <rFont val="Tw Cen MT"/>
        <family val="2"/>
        <charset val="238"/>
      </rPr>
      <t>D.1</t>
    </r>
  </si>
  <si>
    <r>
      <rPr>
        <sz val="11"/>
        <color theme="1"/>
        <rFont val="Tw Cen MT"/>
        <family val="2"/>
        <charset val="238"/>
      </rPr>
      <t>D.1</t>
    </r>
  </si>
  <si>
    <r>
      <rPr>
        <sz val="11"/>
        <color theme="1"/>
        <rFont val="Tw Cen MT"/>
        <family val="2"/>
        <charset val="238"/>
      </rPr>
      <t>D.62</t>
    </r>
  </si>
  <si>
    <r>
      <rPr>
        <sz val="11"/>
        <color theme="1"/>
        <rFont val="Tw Cen MT"/>
        <family val="2"/>
        <charset val="238"/>
      </rPr>
      <t>D.62</t>
    </r>
  </si>
  <si>
    <r>
      <rPr>
        <sz val="11"/>
        <color theme="1"/>
        <rFont val="Tw Cen MT"/>
        <family val="2"/>
        <charset val="238"/>
      </rPr>
      <t>D.62</t>
    </r>
  </si>
  <si>
    <r>
      <rPr>
        <sz val="11"/>
        <color theme="1"/>
        <rFont val="Tw Cen MT"/>
        <family val="2"/>
        <charset val="238"/>
      </rPr>
      <t>D.29</t>
    </r>
  </si>
  <si>
    <r>
      <rPr>
        <sz val="11"/>
        <color theme="1"/>
        <rFont val="Tw Cen MT"/>
        <family val="2"/>
        <charset val="238"/>
      </rPr>
      <t>D.29</t>
    </r>
  </si>
  <si>
    <r>
      <rPr>
        <sz val="11"/>
        <color theme="1"/>
        <rFont val="Tw Cen MT"/>
        <family val="2"/>
        <charset val="238"/>
      </rPr>
      <t>D.51</t>
    </r>
  </si>
  <si>
    <r>
      <rPr>
        <sz val="11"/>
        <color theme="1"/>
        <rFont val="Tw Cen MT"/>
        <family val="2"/>
        <charset val="238"/>
      </rPr>
      <t>D.51</t>
    </r>
  </si>
  <si>
    <r>
      <rPr>
        <sz val="11"/>
        <color theme="1"/>
        <rFont val="Tw Cen MT"/>
        <family val="2"/>
        <charset val="238"/>
      </rPr>
      <t>D.21</t>
    </r>
  </si>
  <si>
    <r>
      <rPr>
        <sz val="11"/>
        <color theme="1"/>
        <rFont val="Tw Cen MT"/>
        <family val="2"/>
        <charset val="238"/>
      </rPr>
      <t>D.29</t>
    </r>
  </si>
  <si>
    <r>
      <rPr>
        <sz val="11"/>
        <color theme="1"/>
        <rFont val="Tw Cen MT"/>
        <family val="2"/>
        <charset val="238"/>
      </rPr>
      <t>D.51</t>
    </r>
  </si>
  <si>
    <r>
      <rPr>
        <sz val="11"/>
        <color theme="1"/>
        <rFont val="Tw Cen MT"/>
        <family val="2"/>
        <charset val="238"/>
      </rPr>
      <t>D.1</t>
    </r>
  </si>
  <si>
    <r>
      <rPr>
        <sz val="11"/>
        <color theme="1"/>
        <rFont val="Tw Cen MT"/>
        <family val="2"/>
        <charset val="238"/>
      </rPr>
      <t xml:space="preserve">D.3 </t>
    </r>
  </si>
  <si>
    <r>
      <rPr>
        <sz val="11"/>
        <color theme="1"/>
        <rFont val="Tw Cen MT"/>
        <family val="2"/>
        <charset val="238"/>
      </rPr>
      <t>D.62</t>
    </r>
  </si>
  <si>
    <r>
      <rPr>
        <sz val="11"/>
        <color theme="1"/>
        <rFont val="Tw Cen MT"/>
        <family val="2"/>
        <charset val="238"/>
      </rPr>
      <t>D.63</t>
    </r>
  </si>
  <si>
    <r>
      <rPr>
        <b/>
        <sz val="11"/>
        <color theme="1"/>
        <rFont val="Tw Cen MT"/>
        <family val="2"/>
        <charset val="238"/>
      </rPr>
      <t>In million EUR</t>
    </r>
  </si>
  <si>
    <r>
      <rPr>
        <b/>
        <sz val="11"/>
        <color theme="1"/>
        <rFont val="Tw Cen MT"/>
        <family val="2"/>
        <charset val="238"/>
      </rPr>
      <t>In million EUR</t>
    </r>
  </si>
  <si>
    <r>
      <rPr>
        <b/>
        <sz val="11"/>
        <color theme="1"/>
        <rFont val="Tw Cen MT"/>
        <family val="2"/>
        <charset val="238"/>
      </rPr>
      <t>Measure/Description</t>
    </r>
  </si>
  <si>
    <r>
      <rPr>
        <b/>
        <sz val="11"/>
        <color theme="1"/>
        <rFont val="Tw Cen MT"/>
        <family val="2"/>
        <charset val="238"/>
      </rPr>
      <t>ESA</t>
    </r>
  </si>
  <si>
    <r>
      <rPr>
        <b/>
        <sz val="11"/>
        <color theme="1"/>
        <rFont val="Tw Cen MT"/>
        <family val="2"/>
        <charset val="238"/>
      </rPr>
      <t>Ministry of Finance Stability Programme (April 2020)</t>
    </r>
  </si>
  <si>
    <r>
      <rPr>
        <b/>
        <sz val="11"/>
        <color theme="1"/>
        <rFont val="Tw Cen MT"/>
        <family val="2"/>
        <charset val="238"/>
      </rPr>
      <t>Fiscal Council Assessment (28 April 2020)</t>
    </r>
  </si>
  <si>
    <r>
      <rPr>
        <b/>
        <sz val="11"/>
        <color theme="1"/>
        <rFont val="Tw Cen MT"/>
        <family val="2"/>
        <charset val="238"/>
      </rPr>
      <t>Notes</t>
    </r>
  </si>
  <si>
    <r>
      <rPr>
        <b/>
        <sz val="11"/>
        <color theme="1"/>
        <rFont val="Tw Cen MT"/>
        <family val="2"/>
        <charset val="238"/>
      </rPr>
      <t>Source</t>
    </r>
  </si>
  <si>
    <r>
      <rPr>
        <b/>
        <sz val="11"/>
        <color theme="1"/>
        <rFont val="Tw Cen MT"/>
        <family val="2"/>
        <charset val="238"/>
      </rPr>
      <t xml:space="preserve">Measures in labour and contributions </t>
    </r>
  </si>
  <si>
    <r>
      <rPr>
        <sz val="11"/>
        <color theme="1"/>
        <rFont val="Tw Cen MT"/>
        <family val="2"/>
        <charset val="238"/>
      </rPr>
      <t xml:space="preserve">Payment of compensation for temporarily laid-off workers </t>
    </r>
  </si>
  <si>
    <r>
      <rPr>
        <sz val="11"/>
        <color theme="1"/>
        <rFont val="Tw Cen MT"/>
        <family val="2"/>
        <charset val="238"/>
      </rPr>
      <t xml:space="preserve">D.3 </t>
    </r>
  </si>
  <si>
    <r>
      <rPr>
        <sz val="11"/>
        <color theme="1"/>
        <rFont val="Tw Cen MT"/>
        <family val="2"/>
        <charset val="238"/>
      </rPr>
      <t xml:space="preserve">D.3 </t>
    </r>
  </si>
  <si>
    <t xml:space="preserve"> </t>
  </si>
  <si>
    <r>
      <rPr>
        <sz val="11"/>
        <color theme="1"/>
        <rFont val="Tw Cen MT"/>
        <family val="2"/>
        <charset val="238"/>
      </rPr>
      <t xml:space="preserve">D.3 </t>
    </r>
  </si>
  <si>
    <t xml:space="preserve"> </t>
  </si>
  <si>
    <r>
      <rPr>
        <sz val="11"/>
        <color theme="1"/>
        <rFont val="Tw Cen MT"/>
        <family val="2"/>
        <charset val="238"/>
      </rPr>
      <t>Sick pay for employed persons is fully covered by the Health Insurance Institute of Slovenia from the first day of entitlement</t>
    </r>
  </si>
  <si>
    <r>
      <rPr>
        <sz val="11"/>
        <color theme="1"/>
        <rFont val="Tw Cen MT"/>
        <family val="2"/>
        <charset val="238"/>
      </rPr>
      <t xml:space="preserve">D.3 </t>
    </r>
  </si>
  <si>
    <r>
      <rPr>
        <sz val="11"/>
        <color theme="1"/>
        <rFont val="Tw Cen MT"/>
        <family val="2"/>
        <charset val="238"/>
      </rPr>
      <t>Payment of the monthly basic income to the self-employed, farmers and employees of religious organisations</t>
    </r>
  </si>
  <si>
    <r>
      <rPr>
        <sz val="11"/>
        <color theme="1"/>
        <rFont val="Tw Cen MT"/>
        <family val="2"/>
        <charset val="238"/>
      </rPr>
      <t>D.62</t>
    </r>
  </si>
  <si>
    <t xml:space="preserve"> </t>
  </si>
  <si>
    <r>
      <rPr>
        <sz val="11"/>
        <color theme="1"/>
        <rFont val="Tw Cen MT"/>
        <family val="2"/>
        <charset val="238"/>
      </rPr>
      <t>Payment of social security contributions for the self-employed, farmers and employees of religious organisations from the state budget</t>
    </r>
  </si>
  <si>
    <r>
      <rPr>
        <sz val="11"/>
        <color theme="1"/>
        <rFont val="Tw Cen MT"/>
        <family val="2"/>
        <charset val="238"/>
      </rPr>
      <t>D.62</t>
    </r>
  </si>
  <si>
    <r>
      <rPr>
        <b/>
        <sz val="11"/>
        <color theme="1"/>
        <rFont val="Tw Cen MT"/>
        <family val="2"/>
        <charset val="238"/>
      </rPr>
      <t xml:space="preserve">Measures in education and science </t>
    </r>
  </si>
  <si>
    <r>
      <rPr>
        <sz val="11"/>
        <color theme="1"/>
        <rFont val="Tw Cen MT"/>
        <family val="2"/>
        <charset val="238"/>
      </rPr>
      <t xml:space="preserve">Financing of salaries for market activities of indirect budget users </t>
    </r>
  </si>
  <si>
    <r>
      <rPr>
        <sz val="11"/>
        <color theme="1"/>
        <rFont val="Tw Cen MT"/>
        <family val="2"/>
        <charset val="238"/>
      </rPr>
      <t>D.1</t>
    </r>
  </si>
  <si>
    <r>
      <rPr>
        <sz val="11"/>
        <color theme="1"/>
        <rFont val="Tw Cen MT"/>
        <family val="2"/>
        <charset val="238"/>
      </rPr>
      <t xml:space="preserve">Funding of private kindergartens </t>
    </r>
  </si>
  <si>
    <r>
      <rPr>
        <sz val="11"/>
        <color theme="1"/>
        <rFont val="Tw Cen MT"/>
        <family val="2"/>
        <charset val="238"/>
      </rPr>
      <t>D.62</t>
    </r>
  </si>
  <si>
    <t>/</t>
  </si>
  <si>
    <r>
      <rPr>
        <b/>
        <sz val="11"/>
        <color theme="1"/>
        <rFont val="Tw Cen MT"/>
        <family val="2"/>
        <charset val="238"/>
      </rPr>
      <t xml:space="preserve">Measures in social protection </t>
    </r>
  </si>
  <si>
    <r>
      <rPr>
        <sz val="11"/>
        <color theme="1"/>
        <rFont val="Tw Cen MT"/>
        <family val="2"/>
        <charset val="238"/>
      </rPr>
      <t>One-off solidarity bonus for pensioners</t>
    </r>
  </si>
  <si>
    <r>
      <rPr>
        <sz val="11"/>
        <color theme="1"/>
        <rFont val="Tw Cen MT"/>
        <family val="2"/>
        <charset val="238"/>
      </rPr>
      <t>D.62</t>
    </r>
  </si>
  <si>
    <t>Ministry of Labour, Family, Social Affairs and Equal Opportunities (https://www.gov.si/novice/2020-04-30-enkratni-solidarnostni-dodatek-je-prejelo-vec-kot-300-tisoc-upokojencev/)</t>
  </si>
  <si>
    <t xml:space="preserve"> </t>
  </si>
  <si>
    <r>
      <rPr>
        <sz val="11"/>
        <color theme="1"/>
        <rFont val="Tw Cen MT"/>
        <family val="2"/>
        <charset val="238"/>
      </rPr>
      <t xml:space="preserve">One-off solidarity bonus for vulnerable groups </t>
    </r>
  </si>
  <si>
    <r>
      <rPr>
        <sz val="11"/>
        <color theme="1"/>
        <rFont val="Tw Cen MT"/>
        <family val="2"/>
        <charset val="238"/>
      </rPr>
      <t>D.62</t>
    </r>
  </si>
  <si>
    <t xml:space="preserve"> </t>
  </si>
  <si>
    <r>
      <rPr>
        <sz val="11"/>
        <color theme="1"/>
        <rFont val="Tw Cen MT"/>
        <family val="2"/>
        <charset val="238"/>
      </rPr>
      <t xml:space="preserve">One-off solidarity bonus for students </t>
    </r>
  </si>
  <si>
    <r>
      <rPr>
        <sz val="11"/>
        <color theme="1"/>
        <rFont val="Tw Cen MT"/>
        <family val="2"/>
        <charset val="238"/>
      </rPr>
      <t>D.62</t>
    </r>
  </si>
  <si>
    <t xml:space="preserve"> </t>
  </si>
  <si>
    <r>
      <rPr>
        <sz val="11"/>
        <color theme="1"/>
        <rFont val="Tw Cen MT"/>
        <family val="2"/>
        <charset val="238"/>
      </rPr>
      <t xml:space="preserve">Large family allowance </t>
    </r>
  </si>
  <si>
    <r>
      <rPr>
        <sz val="11"/>
        <color theme="1"/>
        <rFont val="Tw Cen MT"/>
        <family val="2"/>
        <charset val="238"/>
      </rPr>
      <t>D.62</t>
    </r>
  </si>
  <si>
    <t xml:space="preserve"> </t>
  </si>
  <si>
    <r>
      <rPr>
        <sz val="11"/>
        <color theme="1"/>
        <rFont val="Tw Cen MT"/>
        <family val="2"/>
        <charset val="238"/>
      </rPr>
      <t>Unemployment benefit due to loss of employment for business reasons</t>
    </r>
  </si>
  <si>
    <r>
      <rPr>
        <sz val="11"/>
        <color theme="1"/>
        <rFont val="Tw Cen MT"/>
        <family val="2"/>
        <charset val="238"/>
      </rPr>
      <t>D.62</t>
    </r>
  </si>
  <si>
    <r>
      <rPr>
        <b/>
        <sz val="11"/>
        <color theme="1"/>
        <rFont val="Tw Cen MT"/>
        <family val="2"/>
        <charset val="238"/>
      </rPr>
      <t xml:space="preserve">Measures in the public sector wage policy </t>
    </r>
  </si>
  <si>
    <r>
      <rPr>
        <sz val="11"/>
        <color theme="1"/>
        <rFont val="Tw Cen MT"/>
        <family val="2"/>
        <charset val="238"/>
      </rPr>
      <t>Reduction in salaries of public office holders (direct budget users) by 30%</t>
    </r>
  </si>
  <si>
    <r>
      <rPr>
        <sz val="11"/>
        <color theme="1"/>
        <rFont val="Tw Cen MT"/>
        <family val="2"/>
        <charset val="238"/>
      </rPr>
      <t>D.1</t>
    </r>
  </si>
  <si>
    <t xml:space="preserve"> </t>
  </si>
  <si>
    <r>
      <rPr>
        <sz val="11"/>
        <color theme="1"/>
        <rFont val="Tw Cen MT"/>
        <family val="2"/>
        <charset val="238"/>
      </rPr>
      <t>Rewarding of employees (direct budget users)</t>
    </r>
  </si>
  <si>
    <r>
      <rPr>
        <sz val="11"/>
        <color theme="1"/>
        <rFont val="Tw Cen MT"/>
        <family val="2"/>
        <charset val="238"/>
      </rPr>
      <t>D.1</t>
    </r>
  </si>
  <si>
    <t>Ministry of Public Administration</t>
  </si>
  <si>
    <t xml:space="preserve"> </t>
  </si>
  <si>
    <r>
      <rPr>
        <b/>
        <sz val="11"/>
        <color theme="1"/>
        <rFont val="Tw Cen MT"/>
        <family val="2"/>
        <charset val="238"/>
      </rPr>
      <t>Other measures (state expenditure)</t>
    </r>
  </si>
  <si>
    <r>
      <rPr>
        <sz val="11"/>
        <color theme="1"/>
        <rFont val="Tw Cen MT"/>
        <family val="2"/>
        <charset val="238"/>
      </rPr>
      <t xml:space="preserve">Acquisition of protective equipment, medical devices and equipment </t>
    </r>
  </si>
  <si>
    <r>
      <rPr>
        <sz val="11"/>
        <color theme="1"/>
        <rFont val="Tw Cen MT"/>
        <family val="2"/>
        <charset val="238"/>
      </rPr>
      <t>D.63</t>
    </r>
  </si>
  <si>
    <t>Agency of the Republic of Slovenia for Commodity Reserves (https://www.dbr.si/objava/status-narocil-zascitnih-sredstev-na-dan-8-12-in-19-4-ter-nadalje-vsak-delovni-dan/)</t>
  </si>
  <si>
    <t xml:space="preserve"> </t>
  </si>
  <si>
    <r>
      <rPr>
        <sz val="11"/>
        <color theme="1"/>
        <rFont val="Tw Cen MT"/>
        <family val="2"/>
        <charset val="238"/>
      </rPr>
      <t xml:space="preserve">Disruption of public services – covering the costs of performance of such services </t>
    </r>
  </si>
  <si>
    <r>
      <rPr>
        <sz val="11"/>
        <color theme="1"/>
        <rFont val="Tw Cen MT"/>
        <family val="2"/>
        <charset val="238"/>
      </rPr>
      <t>D.62</t>
    </r>
  </si>
  <si>
    <t>/</t>
  </si>
  <si>
    <t xml:space="preserve"> </t>
  </si>
  <si>
    <r>
      <rPr>
        <b/>
        <sz val="11"/>
        <color theme="1"/>
        <rFont val="Tw Cen MT"/>
        <family val="2"/>
        <charset val="238"/>
      </rPr>
      <t xml:space="preserve">Measures in agriculture, forestry and food </t>
    </r>
  </si>
  <si>
    <r>
      <rPr>
        <sz val="11"/>
        <color theme="1"/>
        <rFont val="Tw Cen MT"/>
        <family val="2"/>
        <charset val="238"/>
      </rPr>
      <t xml:space="preserve">Compensation for mooring fees/fishermen </t>
    </r>
  </si>
  <si>
    <r>
      <rPr>
        <sz val="11"/>
        <color theme="1"/>
        <rFont val="Tw Cen MT"/>
        <family val="2"/>
        <charset val="238"/>
      </rPr>
      <t>D.62</t>
    </r>
  </si>
  <si>
    <t>/</t>
  </si>
  <si>
    <r>
      <rPr>
        <sz val="11"/>
        <color theme="1"/>
        <rFont val="Tw Cen MT"/>
        <family val="2"/>
        <charset val="238"/>
      </rPr>
      <t xml:space="preserve">Financial aid granted to the heads or members of agricultural holdings suffering from COVID-19 in the amount of 80% of the minimum wage (only persons covered by pension and disability insurance as farmers) </t>
    </r>
  </si>
  <si>
    <r>
      <rPr>
        <sz val="11"/>
        <color theme="1"/>
        <rFont val="Tw Cen MT"/>
        <family val="2"/>
        <charset val="238"/>
      </rPr>
      <t>D.62</t>
    </r>
  </si>
  <si>
    <t>/</t>
  </si>
  <si>
    <r>
      <rPr>
        <sz val="11"/>
        <color theme="1"/>
        <rFont val="Tw Cen MT"/>
        <family val="2"/>
        <charset val="238"/>
      </rPr>
      <t xml:space="preserve">50% reduction of taxable cadastral income and 65% of income from market activities (beehive) </t>
    </r>
  </si>
  <si>
    <r>
      <rPr>
        <sz val="11"/>
        <color theme="1"/>
        <rFont val="Tw Cen MT"/>
        <family val="2"/>
        <charset val="238"/>
      </rPr>
      <t>D.51</t>
    </r>
  </si>
  <si>
    <t>/</t>
  </si>
  <si>
    <r>
      <rPr>
        <sz val="11"/>
        <color theme="1"/>
        <rFont val="Tw Cen MT"/>
        <family val="2"/>
        <charset val="238"/>
      </rPr>
      <t xml:space="preserve">Exemption from payment of water rights fees </t>
    </r>
  </si>
  <si>
    <r>
      <rPr>
        <sz val="11"/>
        <color theme="1"/>
        <rFont val="Tw Cen MT"/>
        <family val="2"/>
        <charset val="238"/>
      </rPr>
      <t>D.29</t>
    </r>
  </si>
  <si>
    <t>/</t>
  </si>
  <si>
    <r>
      <rPr>
        <sz val="11"/>
        <color theme="1"/>
        <rFont val="Tw Cen MT"/>
        <family val="2"/>
        <charset val="238"/>
      </rPr>
      <t xml:space="preserve">Exemption from payment of water use fees </t>
    </r>
  </si>
  <si>
    <r>
      <rPr>
        <sz val="11"/>
        <color theme="1"/>
        <rFont val="Tw Cen MT"/>
        <family val="2"/>
        <charset val="238"/>
      </rPr>
      <t>D.29</t>
    </r>
  </si>
  <si>
    <t>/</t>
  </si>
  <si>
    <r>
      <rPr>
        <sz val="11"/>
        <color theme="1"/>
        <rFont val="Tw Cen MT"/>
        <family val="2"/>
        <charset val="238"/>
      </rPr>
      <t xml:space="preserve">For aquaculture producers, reduction of total water use fees by 40% </t>
    </r>
  </si>
  <si>
    <r>
      <rPr>
        <sz val="11"/>
        <color theme="1"/>
        <rFont val="Tw Cen MT"/>
        <family val="2"/>
        <charset val="238"/>
      </rPr>
      <t>D.29</t>
    </r>
  </si>
  <si>
    <t>/</t>
  </si>
  <si>
    <r>
      <rPr>
        <b/>
        <sz val="11"/>
        <color theme="1"/>
        <rFont val="Tw Cen MT"/>
        <family val="2"/>
        <charset val="238"/>
      </rPr>
      <t>Fiscal measures</t>
    </r>
  </si>
  <si>
    <r>
      <rPr>
        <sz val="11"/>
        <color theme="1"/>
        <rFont val="Tw Cen MT"/>
        <family val="2"/>
        <charset val="238"/>
      </rPr>
      <t xml:space="preserve">Uncalculated and unpaid advance payments of income tax from self-employment </t>
    </r>
  </si>
  <si>
    <r>
      <rPr>
        <sz val="11"/>
        <color theme="1"/>
        <rFont val="Tw Cen MT"/>
        <family val="2"/>
        <charset val="238"/>
      </rPr>
      <t>D.51</t>
    </r>
  </si>
  <si>
    <r>
      <rPr>
        <sz val="11"/>
        <color theme="1"/>
        <rFont val="Tw Cen MT"/>
        <family val="2"/>
        <charset val="238"/>
      </rPr>
      <t xml:space="preserve">Uncalculated and unpaid advance payments of corporate income tax  </t>
    </r>
  </si>
  <si>
    <r>
      <rPr>
        <sz val="11"/>
        <color theme="1"/>
        <rFont val="Tw Cen MT"/>
        <family val="2"/>
        <charset val="238"/>
      </rPr>
      <t>D.51</t>
    </r>
  </si>
  <si>
    <r>
      <rPr>
        <sz val="11"/>
        <color theme="1"/>
        <rFont val="Tw Cen MT"/>
        <family val="2"/>
        <charset val="238"/>
      </rPr>
      <t>Tax deferrals</t>
    </r>
  </si>
  <si>
    <r>
      <rPr>
        <sz val="11"/>
        <color theme="1"/>
        <rFont val="Tw Cen MT"/>
        <family val="2"/>
        <charset val="238"/>
      </rPr>
      <t>D.21</t>
    </r>
  </si>
  <si>
    <t>/</t>
  </si>
  <si>
    <t xml:space="preserve"> </t>
  </si>
  <si>
    <r>
      <rPr>
        <b/>
        <sz val="11"/>
        <color theme="1"/>
        <rFont val="Tw Cen MT"/>
        <family val="2"/>
        <charset val="238"/>
      </rPr>
      <t>3RD STIMULUS PACKAGE</t>
    </r>
  </si>
  <si>
    <r>
      <rPr>
        <sz val="11"/>
        <color theme="1"/>
        <rFont val="Tw Cen MT"/>
        <family val="2"/>
        <charset val="238"/>
      </rPr>
      <t xml:space="preserve">D.3 </t>
    </r>
  </si>
  <si>
    <r>
      <rPr>
        <sz val="11"/>
        <color theme="1"/>
        <rFont val="Tw Cen MT"/>
        <family val="2"/>
        <charset val="238"/>
      </rPr>
      <t xml:space="preserve">D.3 </t>
    </r>
  </si>
  <si>
    <r>
      <rPr>
        <sz val="11"/>
        <color theme="1"/>
        <rFont val="Tw Cen MT"/>
        <family val="2"/>
        <charset val="238"/>
      </rPr>
      <t>D.62</t>
    </r>
  </si>
  <si>
    <r>
      <rPr>
        <sz val="11"/>
        <color theme="1"/>
        <rFont val="Tw Cen MT"/>
        <family val="2"/>
        <charset val="238"/>
      </rPr>
      <t>D.62</t>
    </r>
  </si>
  <si>
    <r>
      <rPr>
        <sz val="11"/>
        <color theme="1"/>
        <rFont val="Tw Cen MT"/>
        <family val="2"/>
        <charset val="238"/>
      </rPr>
      <t>D.1</t>
    </r>
  </si>
  <si>
    <r>
      <rPr>
        <sz val="11"/>
        <color theme="1"/>
        <rFont val="Tw Cen MT"/>
        <family val="2"/>
        <charset val="238"/>
      </rPr>
      <t xml:space="preserve">D.3 </t>
    </r>
  </si>
  <si>
    <r>
      <rPr>
        <b/>
        <sz val="11"/>
        <color theme="1"/>
        <rFont val="Tw Cen MT"/>
        <family val="2"/>
        <charset val="238"/>
      </rPr>
      <t>TOTAL MEASURES WITH A DIRECT IMPACT ON THE GENERAL GOVERNMENT FINANCIAL BALANCE (ESA)</t>
    </r>
  </si>
  <si>
    <r>
      <rPr>
        <b/>
        <sz val="11"/>
        <color theme="1"/>
        <rFont val="Tw Cen MT"/>
        <family val="2"/>
        <charset val="238"/>
      </rPr>
      <t xml:space="preserve">TOTAL MEASURES </t>
    </r>
  </si>
  <si>
    <t>TAXES ON PRODUCTS</t>
  </si>
  <si>
    <r>
      <rPr>
        <sz val="11"/>
        <color theme="1"/>
        <rFont val="Tw Cen MT"/>
        <family val="2"/>
        <charset val="238"/>
      </rPr>
      <t>D.21</t>
    </r>
  </si>
  <si>
    <t>OTHER TAXES ON PRODUCTION</t>
  </si>
  <si>
    <r>
      <rPr>
        <sz val="11"/>
        <color theme="1"/>
        <rFont val="Tw Cen MT"/>
        <family val="2"/>
        <charset val="238"/>
      </rPr>
      <t>D.29</t>
    </r>
  </si>
  <si>
    <t>TAXES ON INCOME</t>
  </si>
  <si>
    <r>
      <rPr>
        <sz val="11"/>
        <color theme="1"/>
        <rFont val="Tw Cen MT"/>
        <family val="2"/>
        <charset val="238"/>
      </rPr>
      <t>D.51</t>
    </r>
  </si>
  <si>
    <r>
      <rPr>
        <b/>
        <sz val="11"/>
        <color theme="1"/>
        <rFont val="Tw Cen MT"/>
        <family val="2"/>
        <charset val="238"/>
      </rPr>
      <t>REVENUES (reduction)</t>
    </r>
  </si>
  <si>
    <t>FUNDS FOR EMPLOYEE COMPENSATION</t>
  </si>
  <si>
    <r>
      <rPr>
        <sz val="11"/>
        <color theme="1"/>
        <rFont val="Tw Cen MT"/>
        <family val="2"/>
        <charset val="238"/>
      </rPr>
      <t>D.1</t>
    </r>
  </si>
  <si>
    <t>SUBSIDIES</t>
  </si>
  <si>
    <r>
      <rPr>
        <sz val="11"/>
        <color theme="1"/>
        <rFont val="Tw Cen MT"/>
        <family val="2"/>
        <charset val="238"/>
      </rPr>
      <t xml:space="preserve">D.3 </t>
    </r>
  </si>
  <si>
    <t>SOCIAL BENEFITS OTHER THAN SOCIAL TRANSFERS IN KIND</t>
  </si>
  <si>
    <r>
      <rPr>
        <sz val="11"/>
        <color theme="1"/>
        <rFont val="Tw Cen MT"/>
        <family val="2"/>
        <charset val="238"/>
      </rPr>
      <t>D.62</t>
    </r>
  </si>
  <si>
    <t>SOCIAL TRANSFERS IN KIND THROUGH MARKET PRODUCERS</t>
  </si>
  <si>
    <r>
      <rPr>
        <sz val="11"/>
        <color theme="1"/>
        <rFont val="Tw Cen MT"/>
        <family val="2"/>
        <charset val="238"/>
      </rPr>
      <t>D.63</t>
    </r>
  </si>
  <si>
    <r>
      <rPr>
        <b/>
        <sz val="11"/>
        <color theme="1"/>
        <rFont val="Tw Cen MT"/>
        <family val="2"/>
        <charset val="238"/>
      </rPr>
      <t>EXPENDITURE (increase)</t>
    </r>
  </si>
  <si>
    <t xml:space="preserve">Payment of social security contributions for temporarily laid-off workers </t>
  </si>
  <si>
    <t xml:space="preserve">Payment of social security contributions for pension and disability insurance for working employed persons from the state budget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</si>
</sst>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5" x14ac:knownFonts="1">
    <font>
      <sz val="11"/>
      <color theme="1"/>
      <name val="Tw Cen MT"/>
      <family val="2"/>
      <charset val="238"/>
    </font>
    <font>
      <sz val="11"/>
      <color theme="1"/>
      <name val="Tw Cen MT"/>
      <family val="2"/>
      <charset val="238"/>
    </font>
    <font>
      <b/>
      <sz val="11"/>
      <color theme="1"/>
      <name val="Tw Cen MT"/>
      <family val="2"/>
      <charset val="238"/>
    </font>
    <font>
      <sz val="11"/>
      <name val="Tw Cen MT"/>
      <family val="2"/>
      <charset val="238"/>
    </font>
    <font>
      <b/>
      <sz val="12"/>
      <color theme="1"/>
      <name val="Tw Cen MT"/>
      <family val="2"/>
      <charset val="238"/>
    </font>
  </fonts>
  <fills count="4">
    <fill>
      <patternFill patternType="none"/>
    </fill>
    <fill>
      <patternFill patternType="gray125"/>
    </fill>
    <fill>
      <patternFill patternType="solid">
        <fgColor theme="8"/>
        <bgColor indexed="64"/>
      </patternFill>
    </fill>
    <fill>
      <patternFill patternType="solid">
        <fgColor theme="4" tint="0.79998168889431442"/>
        <bgColor indexed="64"/>
      </patternFill>
    </fill>
  </fills>
  <borders count="2">
    <border>
      <left/>
      <right/>
      <top/>
      <bottom/>
      <diagonal/>
    </border>
    <border>
      <left style="medium">
        <color auto="1"/>
      </left>
      <right/>
      <top/>
      <bottom/>
      <diagonal/>
    </border>
  </borders>
  <cellStyleXfs count="1">
    <xf numFmtId="0" fontId="0" fillId="0" borderId="0"/>
  </cellStyleXfs>
  <cellXfs count="53">
    <xf numFmtId="0" fontId="0" fillId="0" borderId="0" xfId="0"/>
    <xf numFmtId="0" fontId="2" fillId="0" borderId="0" xfId="0" applyFont="1"/>
    <xf numFmtId="0" fontId="2" fillId="2" borderId="0" xfId="0" applyFont="1" applyFill="1" applyAlignment="1">
      <alignment horizontal="center" vertical="center"/>
    </xf>
    <xf numFmtId="0" fontId="2" fillId="2" borderId="0" xfId="0" applyFont="1" applyFill="1" applyAlignment="1">
      <alignment horizontal="center" vertical="center" wrapText="1"/>
    </xf>
    <xf numFmtId="0" fontId="0" fillId="0" borderId="0" xfId="0" applyFill="1"/>
    <xf numFmtId="0" fontId="2" fillId="3" borderId="0" xfId="0" applyFont="1" applyFill="1" applyAlignment="1">
      <alignment horizontal="left"/>
    </xf>
    <xf numFmtId="0" fontId="2" fillId="3" borderId="0" xfId="0" applyFont="1" applyFill="1" applyAlignment="1"/>
    <xf numFmtId="0" fontId="2" fillId="2" borderId="1"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0" fillId="3" borderId="1" xfId="0" applyFill="1" applyBorder="1"/>
    <xf numFmtId="0" fontId="0" fillId="3" borderId="0" xfId="0" applyFill="1" applyBorder="1"/>
    <xf numFmtId="0" fontId="0" fillId="0" borderId="1" xfId="0" applyBorder="1"/>
    <xf numFmtId="0" fontId="0" fillId="0" borderId="0" xfId="0" applyBorder="1"/>
    <xf numFmtId="1" fontId="0" fillId="0" borderId="0" xfId="0" applyNumberFormat="1" applyBorder="1"/>
    <xf numFmtId="3" fontId="2" fillId="2" borderId="1" xfId="0" applyNumberFormat="1" applyFont="1" applyFill="1" applyBorder="1"/>
    <xf numFmtId="1" fontId="2" fillId="2" borderId="0" xfId="0" applyNumberFormat="1" applyFont="1" applyFill="1" applyBorder="1"/>
    <xf numFmtId="0" fontId="0" fillId="2" borderId="1" xfId="0" applyFill="1" applyBorder="1"/>
    <xf numFmtId="0" fontId="0" fillId="2" borderId="0" xfId="0" applyFill="1" applyBorder="1"/>
    <xf numFmtId="0" fontId="2" fillId="0" borderId="0" xfId="0" applyFont="1" applyAlignment="1">
      <alignment horizontal="center"/>
    </xf>
    <xf numFmtId="0" fontId="0" fillId="0" borderId="0" xfId="0" applyAlignment="1">
      <alignment vertical="top" wrapText="1"/>
    </xf>
    <xf numFmtId="0" fontId="3" fillId="0" borderId="0" xfId="0" applyFont="1" applyAlignment="1">
      <alignment vertical="top" wrapText="1"/>
    </xf>
    <xf numFmtId="0" fontId="1" fillId="0" borderId="0" xfId="0" applyFont="1" applyAlignment="1">
      <alignment vertical="top" wrapText="1"/>
    </xf>
    <xf numFmtId="3" fontId="1" fillId="0" borderId="0" xfId="0" applyNumberFormat="1" applyFont="1" applyAlignment="1">
      <alignment vertical="top" wrapText="1"/>
    </xf>
    <xf numFmtId="3" fontId="0" fillId="0" borderId="0" xfId="0" applyNumberFormat="1" applyAlignment="1">
      <alignment vertical="top" wrapText="1"/>
    </xf>
    <xf numFmtId="0" fontId="2" fillId="3" borderId="0" xfId="0" applyFont="1" applyFill="1" applyAlignment="1">
      <alignment vertical="top" wrapText="1"/>
    </xf>
    <xf numFmtId="0" fontId="2" fillId="3" borderId="0" xfId="0" applyFont="1" applyFill="1" applyAlignment="1">
      <alignment horizontal="left" vertical="top" wrapText="1"/>
    </xf>
    <xf numFmtId="3" fontId="0" fillId="0" borderId="0" xfId="0" applyNumberFormat="1" applyAlignment="1">
      <alignment horizontal="right" vertical="top" wrapText="1"/>
    </xf>
    <xf numFmtId="3" fontId="3" fillId="0" borderId="0" xfId="0" applyNumberFormat="1" applyFont="1" applyAlignment="1">
      <alignment vertical="top" wrapText="1"/>
    </xf>
    <xf numFmtId="0" fontId="0" fillId="0" borderId="0" xfId="0" applyFont="1" applyAlignment="1">
      <alignment vertical="top" wrapText="1"/>
    </xf>
    <xf numFmtId="164" fontId="0" fillId="0" borderId="0" xfId="0" applyNumberFormat="1" applyAlignment="1">
      <alignment vertical="top" wrapText="1"/>
    </xf>
    <xf numFmtId="3" fontId="0" fillId="0" borderId="0" xfId="0" applyNumberFormat="1" applyFill="1" applyAlignment="1">
      <alignment vertical="top" wrapText="1"/>
    </xf>
    <xf numFmtId="0" fontId="0" fillId="0" borderId="0" xfId="0" applyFill="1" applyAlignment="1">
      <alignment vertical="top" wrapText="1"/>
    </xf>
    <xf numFmtId="3" fontId="0" fillId="0" borderId="0" xfId="0" quotePrefix="1" applyNumberFormat="1" applyAlignment="1">
      <alignment horizontal="right" vertical="top" wrapText="1"/>
    </xf>
    <xf numFmtId="3" fontId="0" fillId="3" borderId="0" xfId="0" applyNumberFormat="1" applyFill="1" applyAlignment="1">
      <alignment vertical="top" wrapText="1"/>
    </xf>
    <xf numFmtId="0" fontId="0" fillId="3" borderId="0" xfId="0" applyFill="1" applyAlignment="1">
      <alignment vertical="top" wrapText="1"/>
    </xf>
    <xf numFmtId="0" fontId="0" fillId="0" borderId="0" xfId="0" applyFont="1" applyFill="1" applyAlignment="1">
      <alignment horizontal="left" vertical="top" wrapText="1"/>
    </xf>
    <xf numFmtId="0" fontId="1" fillId="0" borderId="0" xfId="0" applyFont="1" applyFill="1" applyAlignment="1">
      <alignment vertical="top" wrapText="1"/>
    </xf>
    <xf numFmtId="0" fontId="2" fillId="0" borderId="0" xfId="0" applyFont="1" applyFill="1" applyAlignment="1">
      <alignment horizontal="left" vertical="top" wrapText="1"/>
    </xf>
    <xf numFmtId="0" fontId="2" fillId="2" borderId="0" xfId="0" applyFont="1" applyFill="1" applyAlignment="1">
      <alignment vertical="top" wrapText="1"/>
    </xf>
    <xf numFmtId="0" fontId="1" fillId="2" borderId="0" xfId="0" applyFont="1" applyFill="1" applyAlignment="1">
      <alignment vertical="top" wrapText="1"/>
    </xf>
    <xf numFmtId="3" fontId="2" fillId="2" borderId="0" xfId="0" applyNumberFormat="1" applyFont="1" applyFill="1" applyAlignment="1">
      <alignment vertical="top" wrapText="1"/>
    </xf>
    <xf numFmtId="0" fontId="0" fillId="2" borderId="0" xfId="0" applyFill="1" applyAlignment="1">
      <alignment vertical="top" wrapText="1"/>
    </xf>
    <xf numFmtId="0" fontId="2" fillId="0" borderId="0" xfId="0" applyFont="1" applyAlignment="1">
      <alignment vertical="top" wrapText="1"/>
    </xf>
    <xf numFmtId="0" fontId="2" fillId="3" borderId="0" xfId="0" applyFont="1" applyFill="1" applyAlignment="1">
      <alignment horizontal="left" vertical="top" wrapText="1"/>
    </xf>
    <xf numFmtId="0" fontId="2" fillId="0" borderId="0" xfId="0" applyFont="1" applyAlignment="1">
      <alignment horizontal="center"/>
    </xf>
    <xf numFmtId="3" fontId="0" fillId="0" borderId="1" xfId="0" applyNumberFormat="1" applyBorder="1" applyAlignment="1">
      <alignment horizontal="center" vertical="center"/>
    </xf>
    <xf numFmtId="0" fontId="0" fillId="0" borderId="1" xfId="0" applyBorder="1" applyAlignment="1">
      <alignment horizontal="center" vertical="center"/>
    </xf>
    <xf numFmtId="0" fontId="4" fillId="0" borderId="0" xfId="0" applyFont="1" applyAlignment="1">
      <alignment horizontal="center"/>
    </xf>
    <xf numFmtId="0" fontId="0" fillId="0" borderId="0" xfId="0" applyAlignment="1">
      <alignment horizontal="left" vertical="top" wrapText="1"/>
    </xf>
    <xf numFmtId="0" fontId="4" fillId="0" borderId="1" xfId="0" applyFont="1" applyBorder="1" applyAlignment="1">
      <alignment horizontal="center"/>
    </xf>
    <xf numFmtId="0" fontId="4" fillId="0" borderId="0" xfId="0" applyFont="1" applyBorder="1" applyAlignment="1">
      <alignment horizontal="center"/>
    </xf>
    <xf numFmtId="0" fontId="2" fillId="0" borderId="1" xfId="0" applyFont="1" applyBorder="1" applyAlignment="1">
      <alignment horizontal="center"/>
    </xf>
    <xf numFmtId="0" fontId="2" fillId="0" borderId="0" xfId="0" applyFont="1" applyBorder="1" applyAlignment="1">
      <alignment horizontal="center"/>
    </xf>
  </cellXfs>
  <cellStyles count="1">
    <cellStyle name="Navadno"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ova tema">
  <a:themeElements>
    <a:clrScheme name="Paleta_Jure">
      <a:dk1>
        <a:sysClr val="windowText" lastClr="000000"/>
      </a:dk1>
      <a:lt1>
        <a:sysClr val="window" lastClr="FFFFFF"/>
      </a:lt1>
      <a:dk2>
        <a:srgbClr val="78D2A0"/>
      </a:dk2>
      <a:lt2>
        <a:srgbClr val="B3A2C7"/>
      </a:lt2>
      <a:accent1>
        <a:srgbClr val="5098B8"/>
      </a:accent1>
      <a:accent2>
        <a:srgbClr val="D99694"/>
      </a:accent2>
      <a:accent3>
        <a:srgbClr val="7F7F7F"/>
      </a:accent3>
      <a:accent4>
        <a:srgbClr val="BFBFBF"/>
      </a:accent4>
      <a:accent5>
        <a:srgbClr val="B9CDE5"/>
      </a:accent5>
      <a:accent6>
        <a:srgbClr val="FFE699"/>
      </a:accent6>
      <a:hlink>
        <a:srgbClr val="B3A2C7"/>
      </a:hlink>
      <a:folHlink>
        <a:srgbClr val="C00000"/>
      </a:folHlink>
    </a:clrScheme>
    <a:fontScheme name="Pisarna">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isarna">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G51"/>
  <sheetViews>
    <sheetView zoomScaleNormal="100" workbookViewId="0">
      <pane xSplit="1" ySplit="3" topLeftCell="B22" activePane="bottomRight" state="frozen"/>
      <selection pane="topRight" activeCell="C1" sqref="C1"/>
      <selection pane="bottomLeft" activeCell="A4" sqref="A4"/>
      <selection pane="bottomRight" activeCell="A2" sqref="A2"/>
    </sheetView>
  </sheetViews>
  <sheetFormatPr defaultRowHeight="13.8" x14ac:dyDescent="0.25"/>
  <cols>
    <col min="1" max="1" width="41.19921875" customWidth="1"/>
    <col min="2" max="2" width="5.19921875" customWidth="1"/>
    <col min="3" max="5" width="10.19921875" customWidth="1"/>
    <col min="6" max="6" width="31.69921875" customWidth="1"/>
    <col min="7" max="7" width="26.5" customWidth="1"/>
  </cols>
  <sheetData>
    <row r="2" spans="1:7" x14ac:dyDescent="0.25">
      <c r="C2" s="44" t="s">
        <v>67</v>
      </c>
      <c r="D2" s="44"/>
      <c r="E2" s="44"/>
    </row>
    <row r="3" spans="1:7" ht="82.8" x14ac:dyDescent="0.25">
      <c r="A3" s="2" t="s">
        <v>72</v>
      </c>
      <c r="B3" s="2" t="s">
        <v>0</v>
      </c>
      <c r="C3" s="3" t="s">
        <v>49</v>
      </c>
      <c r="D3" s="3" t="s">
        <v>73</v>
      </c>
      <c r="E3" s="3" t="s">
        <v>64</v>
      </c>
      <c r="F3" s="3" t="s">
        <v>65</v>
      </c>
      <c r="G3" s="3" t="s">
        <v>66</v>
      </c>
    </row>
    <row r="4" spans="1:7" s="4" customFormat="1" x14ac:dyDescent="0.25">
      <c r="A4" s="43" t="s">
        <v>1</v>
      </c>
      <c r="B4" s="43"/>
      <c r="C4" s="43"/>
      <c r="D4" s="43"/>
      <c r="E4" s="43"/>
      <c r="F4" s="43"/>
      <c r="G4" s="43"/>
    </row>
    <row r="5" spans="1:7" ht="39" customHeight="1" x14ac:dyDescent="0.25">
      <c r="A5" s="21" t="s">
        <v>2</v>
      </c>
      <c r="B5" s="21" t="s">
        <v>3</v>
      </c>
      <c r="C5" s="22">
        <v>600</v>
      </c>
      <c r="D5" s="23">
        <v>474.51794798444604</v>
      </c>
      <c r="E5" s="23">
        <v>49.1</v>
      </c>
      <c r="F5" s="19" t="s">
        <v>50</v>
      </c>
      <c r="G5" s="19" t="s">
        <v>51</v>
      </c>
    </row>
    <row r="6" spans="1:7" ht="79.95" customHeight="1" x14ac:dyDescent="0.25">
      <c r="A6" s="21" t="s">
        <v>4</v>
      </c>
      <c r="B6" s="21" t="s">
        <v>115</v>
      </c>
      <c r="C6" s="22">
        <v>300</v>
      </c>
      <c r="D6" s="23">
        <v>279.40928638672699</v>
      </c>
      <c r="E6" s="23">
        <v>18.899999999999999</v>
      </c>
      <c r="F6" s="19" t="s">
        <v>52</v>
      </c>
      <c r="G6" s="19" t="s">
        <v>53</v>
      </c>
    </row>
    <row r="7" spans="1:7" ht="88.2" customHeight="1" x14ac:dyDescent="0.25">
      <c r="A7" s="21" t="s">
        <v>5</v>
      </c>
      <c r="B7" s="21" t="s">
        <v>116</v>
      </c>
      <c r="C7" s="22">
        <v>164</v>
      </c>
      <c r="D7" s="23">
        <v>404.85265667197098</v>
      </c>
      <c r="E7" s="23">
        <v>72.900000000000006</v>
      </c>
      <c r="F7" s="19" t="s">
        <v>54</v>
      </c>
      <c r="G7" s="19" t="s">
        <v>117</v>
      </c>
    </row>
    <row r="8" spans="1:7" ht="41.4" x14ac:dyDescent="0.25">
      <c r="A8" s="21" t="s">
        <v>6</v>
      </c>
      <c r="B8" s="21" t="s">
        <v>118</v>
      </c>
      <c r="C8" s="22">
        <v>60</v>
      </c>
      <c r="D8" s="23">
        <v>69.768938883271133</v>
      </c>
      <c r="E8" s="23"/>
      <c r="F8" s="19"/>
      <c r="G8" s="19"/>
    </row>
    <row r="9" spans="1:7" ht="82.8" x14ac:dyDescent="0.25">
      <c r="A9" s="21" t="s">
        <v>7</v>
      </c>
      <c r="B9" s="21" t="s">
        <v>8</v>
      </c>
      <c r="C9" s="22">
        <v>105</v>
      </c>
      <c r="D9" s="23">
        <v>103.07281250000001</v>
      </c>
      <c r="E9" s="23">
        <v>38.711750000000002</v>
      </c>
      <c r="F9" s="19" t="s">
        <v>55</v>
      </c>
      <c r="G9" s="19" t="s">
        <v>56</v>
      </c>
    </row>
    <row r="10" spans="1:7" ht="41.4" x14ac:dyDescent="0.25">
      <c r="A10" s="21" t="s">
        <v>9</v>
      </c>
      <c r="B10" s="21" t="s">
        <v>119</v>
      </c>
      <c r="C10" s="22">
        <v>35.01</v>
      </c>
      <c r="D10" s="23">
        <v>60.265703013234969</v>
      </c>
      <c r="E10" s="23"/>
      <c r="F10" s="19"/>
      <c r="G10" s="19"/>
    </row>
    <row r="11" spans="1:7" x14ac:dyDescent="0.25">
      <c r="A11" s="43" t="s">
        <v>10</v>
      </c>
      <c r="B11" s="43"/>
      <c r="C11" s="43"/>
      <c r="D11" s="43"/>
      <c r="E11" s="43"/>
      <c r="F11" s="43"/>
      <c r="G11" s="43"/>
    </row>
    <row r="12" spans="1:7" ht="27.6" x14ac:dyDescent="0.25">
      <c r="A12" s="21" t="s">
        <v>11</v>
      </c>
      <c r="B12" s="21" t="s">
        <v>12</v>
      </c>
      <c r="C12" s="22">
        <v>3</v>
      </c>
      <c r="D12" s="23"/>
      <c r="E12" s="23"/>
      <c r="F12" s="19"/>
      <c r="G12" s="19"/>
    </row>
    <row r="13" spans="1:7" x14ac:dyDescent="0.25">
      <c r="A13" s="21" t="s">
        <v>13</v>
      </c>
      <c r="B13" s="21" t="s">
        <v>120</v>
      </c>
      <c r="C13" s="22">
        <v>10</v>
      </c>
      <c r="D13" s="23"/>
      <c r="E13" s="23"/>
      <c r="F13" s="19"/>
      <c r="G13" s="19"/>
    </row>
    <row r="14" spans="1:7" x14ac:dyDescent="0.25">
      <c r="A14" s="43" t="s">
        <v>14</v>
      </c>
      <c r="B14" s="43"/>
      <c r="C14" s="43"/>
      <c r="D14" s="43"/>
      <c r="E14" s="43"/>
      <c r="F14" s="43"/>
      <c r="G14" s="43"/>
    </row>
    <row r="15" spans="1:7" ht="78" customHeight="1" x14ac:dyDescent="0.25">
      <c r="A15" s="21" t="s">
        <v>15</v>
      </c>
      <c r="B15" s="21" t="s">
        <v>121</v>
      </c>
      <c r="C15" s="22">
        <v>74.040893980000007</v>
      </c>
      <c r="D15" s="23">
        <v>67</v>
      </c>
      <c r="E15" s="23">
        <v>66.442658489999999</v>
      </c>
      <c r="F15" s="19" t="s">
        <v>57</v>
      </c>
      <c r="G15" s="19" t="s">
        <v>58</v>
      </c>
    </row>
    <row r="16" spans="1:7" ht="56.4" customHeight="1" x14ac:dyDescent="0.25">
      <c r="A16" s="21" t="s">
        <v>16</v>
      </c>
      <c r="B16" s="21" t="s">
        <v>122</v>
      </c>
      <c r="C16" s="22">
        <v>13.704599999999999</v>
      </c>
      <c r="D16" s="23">
        <v>29.067159099115365</v>
      </c>
      <c r="E16" s="23">
        <v>7.4592000000000001</v>
      </c>
      <c r="F16" s="19" t="s">
        <v>59</v>
      </c>
      <c r="G16" s="19" t="s">
        <v>60</v>
      </c>
    </row>
    <row r="17" spans="1:7" ht="57" customHeight="1" x14ac:dyDescent="0.25">
      <c r="A17" s="21" t="s">
        <v>17</v>
      </c>
      <c r="B17" s="21" t="s">
        <v>123</v>
      </c>
      <c r="C17" s="22">
        <v>10.5</v>
      </c>
      <c r="D17" s="23">
        <v>8.2725000000000009</v>
      </c>
      <c r="E17" s="23">
        <v>6.8</v>
      </c>
      <c r="F17" s="19"/>
      <c r="G17" s="19" t="s">
        <v>61</v>
      </c>
    </row>
    <row r="18" spans="1:7" ht="69" customHeight="1" x14ac:dyDescent="0.25">
      <c r="A18" s="21" t="s">
        <v>18</v>
      </c>
      <c r="B18" s="21" t="s">
        <v>124</v>
      </c>
      <c r="C18" s="22">
        <v>3.948</v>
      </c>
      <c r="D18" s="23">
        <v>4.4774000000000003</v>
      </c>
      <c r="E18" s="23">
        <v>3.4</v>
      </c>
      <c r="F18" s="19"/>
      <c r="G18" s="19" t="s">
        <v>125</v>
      </c>
    </row>
    <row r="19" spans="1:7" ht="27.6" x14ac:dyDescent="0.25">
      <c r="A19" s="28" t="s">
        <v>74</v>
      </c>
      <c r="B19" s="21" t="s">
        <v>126</v>
      </c>
      <c r="C19" s="22"/>
      <c r="D19" s="23">
        <v>27.730396319999997</v>
      </c>
      <c r="E19" s="23"/>
      <c r="F19" s="19"/>
      <c r="G19" s="19"/>
    </row>
    <row r="20" spans="1:7" x14ac:dyDescent="0.25">
      <c r="A20" s="43" t="s">
        <v>19</v>
      </c>
      <c r="B20" s="43"/>
      <c r="C20" s="43"/>
      <c r="D20" s="43"/>
      <c r="E20" s="43"/>
      <c r="F20" s="43"/>
      <c r="G20" s="43"/>
    </row>
    <row r="21" spans="1:7" ht="27.6" x14ac:dyDescent="0.25">
      <c r="A21" s="21" t="s">
        <v>20</v>
      </c>
      <c r="B21" s="21" t="s">
        <v>127</v>
      </c>
      <c r="C21" s="22">
        <v>-1.0728</v>
      </c>
      <c r="D21" s="23">
        <v>-1.4</v>
      </c>
      <c r="E21" s="23"/>
      <c r="F21" s="19"/>
      <c r="G21" s="19"/>
    </row>
    <row r="22" spans="1:7" x14ac:dyDescent="0.25">
      <c r="A22" s="21" t="s">
        <v>21</v>
      </c>
      <c r="B22" s="21" t="s">
        <v>128</v>
      </c>
      <c r="C22" s="22">
        <v>49</v>
      </c>
      <c r="D22" s="23"/>
      <c r="E22" s="23"/>
      <c r="F22" s="19"/>
      <c r="G22" s="19"/>
    </row>
    <row r="23" spans="1:7" x14ac:dyDescent="0.25">
      <c r="A23" s="21" t="s">
        <v>22</v>
      </c>
      <c r="B23" s="21" t="s">
        <v>129</v>
      </c>
      <c r="C23" s="22">
        <v>119</v>
      </c>
      <c r="D23" s="23">
        <v>98</v>
      </c>
      <c r="E23" s="23"/>
      <c r="F23" s="19"/>
      <c r="G23" s="19"/>
    </row>
    <row r="24" spans="1:7" x14ac:dyDescent="0.25">
      <c r="A24" s="21" t="s">
        <v>23</v>
      </c>
      <c r="B24" s="21" t="s">
        <v>130</v>
      </c>
      <c r="C24" s="22">
        <v>25</v>
      </c>
      <c r="D24" s="23"/>
      <c r="E24" s="23"/>
      <c r="F24" s="19"/>
      <c r="G24" s="19"/>
    </row>
    <row r="25" spans="1:7" x14ac:dyDescent="0.25">
      <c r="A25" s="43" t="s">
        <v>24</v>
      </c>
      <c r="B25" s="43"/>
      <c r="C25" s="43"/>
      <c r="D25" s="43"/>
      <c r="E25" s="43"/>
      <c r="F25" s="43"/>
      <c r="G25" s="43"/>
    </row>
    <row r="26" spans="1:7" ht="79.95" customHeight="1" x14ac:dyDescent="0.25">
      <c r="A26" s="21" t="s">
        <v>25</v>
      </c>
      <c r="B26" s="21" t="s">
        <v>26</v>
      </c>
      <c r="C26" s="22">
        <v>176</v>
      </c>
      <c r="D26" s="23">
        <v>125</v>
      </c>
      <c r="E26" s="23">
        <v>86.426343339999988</v>
      </c>
      <c r="F26" s="19" t="s">
        <v>62</v>
      </c>
      <c r="G26" s="19" t="s">
        <v>63</v>
      </c>
    </row>
    <row r="27" spans="1:7" ht="27.6" x14ac:dyDescent="0.25">
      <c r="A27" s="21" t="s">
        <v>27</v>
      </c>
      <c r="B27" s="21" t="s">
        <v>131</v>
      </c>
      <c r="C27" s="22">
        <v>50</v>
      </c>
      <c r="D27" s="23"/>
      <c r="E27" s="23"/>
      <c r="F27" s="19"/>
      <c r="G27" s="19"/>
    </row>
    <row r="28" spans="1:7" x14ac:dyDescent="0.25">
      <c r="A28" s="43" t="s">
        <v>28</v>
      </c>
      <c r="B28" s="43"/>
      <c r="C28" s="43"/>
      <c r="D28" s="43"/>
      <c r="E28" s="43"/>
      <c r="F28" s="43"/>
      <c r="G28" s="43"/>
    </row>
    <row r="29" spans="1:7" x14ac:dyDescent="0.25">
      <c r="A29" s="21" t="s">
        <v>29</v>
      </c>
      <c r="B29" s="21" t="s">
        <v>132</v>
      </c>
      <c r="C29" s="22">
        <v>0.08</v>
      </c>
      <c r="D29" s="23"/>
      <c r="E29" s="23"/>
      <c r="F29" s="19"/>
      <c r="G29" s="19"/>
    </row>
    <row r="30" spans="1:7" ht="69" x14ac:dyDescent="0.25">
      <c r="A30" s="21" t="s">
        <v>30</v>
      </c>
      <c r="B30" s="21" t="s">
        <v>133</v>
      </c>
      <c r="C30" s="22">
        <v>0.03</v>
      </c>
      <c r="D30" s="23"/>
      <c r="E30" s="23"/>
      <c r="F30" s="19"/>
      <c r="G30" s="19"/>
    </row>
    <row r="31" spans="1:7" ht="27.6" x14ac:dyDescent="0.25">
      <c r="A31" s="21" t="s">
        <v>31</v>
      </c>
      <c r="B31" s="21" t="s">
        <v>32</v>
      </c>
      <c r="C31" s="22">
        <v>0.2258445</v>
      </c>
      <c r="D31" s="23"/>
      <c r="E31" s="23"/>
      <c r="F31" s="19"/>
      <c r="G31" s="19"/>
    </row>
    <row r="32" spans="1:7" x14ac:dyDescent="0.25">
      <c r="A32" s="21" t="s">
        <v>33</v>
      </c>
      <c r="B32" s="21" t="s">
        <v>34</v>
      </c>
      <c r="C32" s="22">
        <v>1.4345546333333334</v>
      </c>
      <c r="D32" s="23"/>
      <c r="E32" s="23"/>
      <c r="F32" s="19"/>
      <c r="G32" s="19"/>
    </row>
    <row r="33" spans="1:7" x14ac:dyDescent="0.25">
      <c r="A33" s="21" t="s">
        <v>35</v>
      </c>
      <c r="B33" s="21" t="s">
        <v>134</v>
      </c>
      <c r="C33" s="22">
        <v>5.3874193469199998</v>
      </c>
      <c r="D33" s="23"/>
      <c r="E33" s="23"/>
      <c r="F33" s="19"/>
      <c r="G33" s="19"/>
    </row>
    <row r="34" spans="1:7" ht="27.6" x14ac:dyDescent="0.25">
      <c r="A34" s="21" t="s">
        <v>36</v>
      </c>
      <c r="B34" s="21" t="s">
        <v>135</v>
      </c>
      <c r="C34" s="22">
        <v>5.5321300000000011E-2</v>
      </c>
      <c r="D34" s="23"/>
      <c r="E34" s="23"/>
      <c r="F34" s="19"/>
      <c r="G34" s="19"/>
    </row>
    <row r="35" spans="1:7" x14ac:dyDescent="0.25">
      <c r="A35" s="43" t="s">
        <v>37</v>
      </c>
      <c r="B35" s="43"/>
      <c r="C35" s="43"/>
      <c r="D35" s="43"/>
      <c r="E35" s="43"/>
      <c r="F35" s="43"/>
      <c r="G35" s="43"/>
    </row>
    <row r="36" spans="1:7" ht="27.6" x14ac:dyDescent="0.25">
      <c r="A36" s="21" t="s">
        <v>38</v>
      </c>
      <c r="B36" s="21" t="s">
        <v>136</v>
      </c>
      <c r="C36" s="22">
        <v>20.13852289395518</v>
      </c>
      <c r="D36" s="23">
        <v>18</v>
      </c>
      <c r="E36" s="23"/>
      <c r="F36" s="19"/>
      <c r="G36" s="19"/>
    </row>
    <row r="37" spans="1:7" ht="27.6" x14ac:dyDescent="0.25">
      <c r="A37" s="21" t="s">
        <v>39</v>
      </c>
      <c r="B37" s="21" t="s">
        <v>137</v>
      </c>
      <c r="C37" s="22">
        <v>110</v>
      </c>
      <c r="D37" s="23">
        <v>140</v>
      </c>
      <c r="E37" s="23"/>
      <c r="F37" s="19"/>
      <c r="G37" s="19"/>
    </row>
    <row r="38" spans="1:7" x14ac:dyDescent="0.25">
      <c r="A38" s="21" t="s">
        <v>40</v>
      </c>
      <c r="B38" s="21" t="s">
        <v>41</v>
      </c>
      <c r="C38" s="22">
        <v>49.365348621120113</v>
      </c>
      <c r="D38" s="23"/>
      <c r="E38" s="23"/>
      <c r="F38" s="19"/>
      <c r="G38" s="19"/>
    </row>
    <row r="39" spans="1:7" x14ac:dyDescent="0.25">
      <c r="A39" s="21"/>
      <c r="B39" s="21"/>
      <c r="C39" s="22"/>
      <c r="D39" s="23"/>
      <c r="E39" s="23"/>
      <c r="F39" s="19"/>
      <c r="G39" s="19"/>
    </row>
    <row r="40" spans="1:7" ht="41.4" x14ac:dyDescent="0.25">
      <c r="A40" s="38" t="s">
        <v>68</v>
      </c>
      <c r="B40" s="39"/>
      <c r="C40" s="40">
        <f t="shared" ref="C40:E40" si="0">SUM(C5:C10,C12:C13,C15:C19,C21:C24,C26:C27,C29:C34)</f>
        <v>1804.3438337602536</v>
      </c>
      <c r="D40" s="40">
        <f t="shared" si="0"/>
        <v>1750.0348008587653</v>
      </c>
      <c r="E40" s="40">
        <f t="shared" si="0"/>
        <v>350.13995182999997</v>
      </c>
      <c r="F40" s="19"/>
      <c r="G40" s="19"/>
    </row>
    <row r="41" spans="1:7" s="1" customFormat="1" x14ac:dyDescent="0.25">
      <c r="A41" s="38" t="s">
        <v>71</v>
      </c>
      <c r="B41" s="38"/>
      <c r="C41" s="40">
        <f t="shared" ref="C41:E41" si="1">SUM(C5:C10,C12:C13,C15:C19,C21:C24,C26:C27,C29:C34,C36:C39)</f>
        <v>1983.847705275329</v>
      </c>
      <c r="D41" s="40">
        <f t="shared" si="1"/>
        <v>1908.0348008587653</v>
      </c>
      <c r="E41" s="40">
        <f t="shared" si="1"/>
        <v>350.13995182999997</v>
      </c>
      <c r="F41" s="42"/>
      <c r="G41" s="42"/>
    </row>
    <row r="42" spans="1:7" x14ac:dyDescent="0.25">
      <c r="A42" s="19"/>
      <c r="B42" s="19"/>
      <c r="C42" s="23"/>
      <c r="D42" s="23"/>
      <c r="E42" s="23"/>
      <c r="F42" s="19"/>
      <c r="G42" s="19"/>
    </row>
    <row r="43" spans="1:7" x14ac:dyDescent="0.25">
      <c r="A43" s="19" t="s">
        <v>44</v>
      </c>
      <c r="B43" s="21" t="s">
        <v>138</v>
      </c>
      <c r="C43" s="23">
        <f t="shared" ref="C43:E43" si="2">SUM(C38)</f>
        <v>49.365348621120113</v>
      </c>
      <c r="D43" s="23">
        <f t="shared" si="2"/>
        <v>0</v>
      </c>
      <c r="E43" s="23">
        <f t="shared" si="2"/>
        <v>0</v>
      </c>
      <c r="F43" s="19"/>
      <c r="G43" s="19"/>
    </row>
    <row r="44" spans="1:7" x14ac:dyDescent="0.25">
      <c r="A44" s="19" t="s">
        <v>45</v>
      </c>
      <c r="B44" s="21" t="s">
        <v>139</v>
      </c>
      <c r="C44" s="23">
        <f t="shared" ref="C44:E44" si="3">SUM(C32:C34)</f>
        <v>6.8772952802533336</v>
      </c>
      <c r="D44" s="23">
        <f t="shared" si="3"/>
        <v>0</v>
      </c>
      <c r="E44" s="23">
        <f t="shared" si="3"/>
        <v>0</v>
      </c>
      <c r="F44" s="19"/>
      <c r="G44" s="19"/>
    </row>
    <row r="45" spans="1:7" x14ac:dyDescent="0.25">
      <c r="A45" s="19" t="s">
        <v>46</v>
      </c>
      <c r="B45" s="21" t="s">
        <v>140</v>
      </c>
      <c r="C45" s="23">
        <f t="shared" ref="C45:E45" si="4">SUM(C36:C37,C31)</f>
        <v>130.36436739395518</v>
      </c>
      <c r="D45" s="23">
        <f t="shared" si="4"/>
        <v>158</v>
      </c>
      <c r="E45" s="23">
        <f t="shared" si="4"/>
        <v>0</v>
      </c>
      <c r="F45" s="19"/>
      <c r="G45" s="19"/>
    </row>
    <row r="46" spans="1:7" x14ac:dyDescent="0.25">
      <c r="A46" s="38" t="s">
        <v>69</v>
      </c>
      <c r="B46" s="39"/>
      <c r="C46" s="40">
        <f>SUM(C43:C45)</f>
        <v>186.60701129532862</v>
      </c>
      <c r="D46" s="40">
        <f t="shared" ref="D46:E46" si="5">SUM(D43:D45)</f>
        <v>158</v>
      </c>
      <c r="E46" s="40">
        <f t="shared" si="5"/>
        <v>0</v>
      </c>
      <c r="F46" s="19"/>
      <c r="G46" s="19"/>
    </row>
    <row r="47" spans="1:7" x14ac:dyDescent="0.25">
      <c r="A47" s="19" t="s">
        <v>42</v>
      </c>
      <c r="B47" s="21" t="s">
        <v>141</v>
      </c>
      <c r="C47" s="23">
        <f t="shared" ref="C47:E47" si="6">SUM(C21:C24,C12)</f>
        <v>194.9272</v>
      </c>
      <c r="D47" s="23">
        <f>SUM(D21:D24,D12)</f>
        <v>96.6</v>
      </c>
      <c r="E47" s="23">
        <f t="shared" si="6"/>
        <v>0</v>
      </c>
      <c r="F47" s="19"/>
      <c r="G47" s="19"/>
    </row>
    <row r="48" spans="1:7" x14ac:dyDescent="0.25">
      <c r="A48" s="19" t="s">
        <v>43</v>
      </c>
      <c r="B48" s="21" t="s">
        <v>142</v>
      </c>
      <c r="C48" s="23">
        <f t="shared" ref="C48:E48" si="7">SUM(C5:C8)</f>
        <v>1124</v>
      </c>
      <c r="D48" s="23">
        <f t="shared" si="7"/>
        <v>1228.548829926415</v>
      </c>
      <c r="E48" s="23">
        <f t="shared" si="7"/>
        <v>140.9</v>
      </c>
      <c r="F48" s="19"/>
      <c r="G48" s="19"/>
    </row>
    <row r="49" spans="1:7" ht="27.6" x14ac:dyDescent="0.25">
      <c r="A49" s="19" t="s">
        <v>47</v>
      </c>
      <c r="B49" s="21" t="s">
        <v>143</v>
      </c>
      <c r="C49" s="23">
        <f t="shared" ref="C49:E49" si="8">SUM(C9:C10,C13,C15:C19,C27,C29:C30)</f>
        <v>302.31349397999998</v>
      </c>
      <c r="D49" s="23">
        <f t="shared" si="8"/>
        <v>299.88597093235035</v>
      </c>
      <c r="E49" s="23">
        <f t="shared" si="8"/>
        <v>122.81360849000001</v>
      </c>
      <c r="F49" s="19"/>
      <c r="G49" s="19"/>
    </row>
    <row r="50" spans="1:7" ht="27.6" x14ac:dyDescent="0.25">
      <c r="A50" s="19" t="s">
        <v>48</v>
      </c>
      <c r="B50" s="21" t="s">
        <v>144</v>
      </c>
      <c r="C50" s="23">
        <f t="shared" ref="C50:E50" si="9">SUM(C26)</f>
        <v>176</v>
      </c>
      <c r="D50" s="23">
        <f t="shared" si="9"/>
        <v>125</v>
      </c>
      <c r="E50" s="23">
        <f t="shared" si="9"/>
        <v>86.426343339999988</v>
      </c>
      <c r="F50" s="19"/>
      <c r="G50" s="19"/>
    </row>
    <row r="51" spans="1:7" x14ac:dyDescent="0.25">
      <c r="A51" s="38" t="s">
        <v>70</v>
      </c>
      <c r="B51" s="41"/>
      <c r="C51" s="40">
        <f t="shared" ref="C51:E51" si="10">SUM(C47:C50)</f>
        <v>1797.2406939800001</v>
      </c>
      <c r="D51" s="40">
        <f t="shared" si="10"/>
        <v>1750.0348008587653</v>
      </c>
      <c r="E51" s="40">
        <f t="shared" si="10"/>
        <v>350.13995182999997</v>
      </c>
      <c r="F51" s="19"/>
      <c r="G51" s="19"/>
    </row>
  </sheetData>
  <mergeCells count="8">
    <mergeCell ref="A25:G25"/>
    <mergeCell ref="A28:G28"/>
    <mergeCell ref="A35:G35"/>
    <mergeCell ref="C2:E2"/>
    <mergeCell ref="A4:G4"/>
    <mergeCell ref="A11:G11"/>
    <mergeCell ref="A14:G14"/>
    <mergeCell ref="A20:G20"/>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56"/>
  <sheetViews>
    <sheetView tabSelected="1" workbookViewId="0">
      <pane xSplit="1" ySplit="3" topLeftCell="C4" activePane="bottomRight" state="frozen"/>
      <selection pane="topRight" activeCell="B1" sqref="B1"/>
      <selection pane="bottomLeft" activeCell="A4" sqref="A4"/>
      <selection pane="bottomRight" activeCell="C1" sqref="C1:H1"/>
    </sheetView>
  </sheetViews>
  <sheetFormatPr defaultRowHeight="13.8" x14ac:dyDescent="0.25"/>
  <cols>
    <col min="1" max="1" width="64.3984375" customWidth="1"/>
    <col min="2" max="2" width="5.19921875" customWidth="1"/>
    <col min="3" max="4" width="10.19921875" customWidth="1"/>
    <col min="5" max="5" width="1.69921875" customWidth="1"/>
    <col min="6" max="6" width="10.19921875" customWidth="1"/>
    <col min="7" max="7" width="28.8984375" customWidth="1"/>
    <col min="8" max="8" width="25.19921875" customWidth="1"/>
    <col min="9" max="9" width="12.5" customWidth="1"/>
    <col min="10" max="10" width="10.19921875" customWidth="1"/>
  </cols>
  <sheetData>
    <row r="1" spans="1:10" ht="15.6" x14ac:dyDescent="0.3">
      <c r="C1" s="47" t="s">
        <v>92</v>
      </c>
      <c r="D1" s="47"/>
      <c r="E1" s="47"/>
      <c r="F1" s="47"/>
      <c r="G1" s="47"/>
      <c r="H1" s="47"/>
      <c r="I1" s="49" t="s">
        <v>99</v>
      </c>
      <c r="J1" s="50"/>
    </row>
    <row r="2" spans="1:10" x14ac:dyDescent="0.25">
      <c r="C2" s="44" t="s">
        <v>145</v>
      </c>
      <c r="D2" s="44"/>
      <c r="E2" s="18"/>
      <c r="I2" s="51" t="s">
        <v>146</v>
      </c>
      <c r="J2" s="52"/>
    </row>
    <row r="3" spans="1:10" ht="82.8" x14ac:dyDescent="0.25">
      <c r="A3" s="2" t="s">
        <v>147</v>
      </c>
      <c r="B3" s="2" t="s">
        <v>148</v>
      </c>
      <c r="C3" s="3" t="s">
        <v>149</v>
      </c>
      <c r="D3" s="3" t="s">
        <v>150</v>
      </c>
      <c r="E3" s="3"/>
      <c r="F3" s="3" t="s">
        <v>76</v>
      </c>
      <c r="G3" s="3" t="s">
        <v>151</v>
      </c>
      <c r="H3" s="3" t="s">
        <v>152</v>
      </c>
      <c r="I3" s="7" t="s">
        <v>107</v>
      </c>
      <c r="J3" s="8" t="s">
        <v>100</v>
      </c>
    </row>
    <row r="4" spans="1:10" s="4" customFormat="1" x14ac:dyDescent="0.25">
      <c r="A4" s="6" t="s">
        <v>153</v>
      </c>
      <c r="B4" s="6"/>
      <c r="C4" s="6"/>
      <c r="D4" s="6"/>
      <c r="E4" s="6"/>
      <c r="F4" s="5"/>
      <c r="G4" s="5"/>
      <c r="H4" s="5"/>
      <c r="I4" s="9"/>
      <c r="J4" s="10"/>
    </row>
    <row r="5" spans="1:10" ht="41.4" x14ac:dyDescent="0.25">
      <c r="A5" s="21" t="s">
        <v>154</v>
      </c>
      <c r="B5" s="21" t="s">
        <v>155</v>
      </c>
      <c r="C5" s="22">
        <v>600</v>
      </c>
      <c r="D5" s="23">
        <v>474.51794798444604</v>
      </c>
      <c r="E5" s="23"/>
      <c r="F5" s="23">
        <v>37.561452490000001</v>
      </c>
      <c r="G5" s="19" t="s">
        <v>93</v>
      </c>
      <c r="H5" s="19" t="s">
        <v>96</v>
      </c>
      <c r="I5" s="11" t="s">
        <v>112</v>
      </c>
      <c r="J5" s="12"/>
    </row>
    <row r="6" spans="1:10" ht="82.8" x14ac:dyDescent="0.25">
      <c r="A6" s="21" t="s">
        <v>259</v>
      </c>
      <c r="B6" s="21" t="s">
        <v>156</v>
      </c>
      <c r="C6" s="22">
        <v>300</v>
      </c>
      <c r="D6" s="23">
        <v>279.40928638672699</v>
      </c>
      <c r="E6" s="23"/>
      <c r="F6" s="23">
        <v>80.313957329999994</v>
      </c>
      <c r="G6" s="19" t="s">
        <v>94</v>
      </c>
      <c r="H6" s="19" t="s">
        <v>81</v>
      </c>
      <c r="I6" s="11" t="s">
        <v>157</v>
      </c>
      <c r="J6" s="12"/>
    </row>
    <row r="7" spans="1:10" ht="96.6" x14ac:dyDescent="0.25">
      <c r="A7" s="21" t="s">
        <v>260</v>
      </c>
      <c r="B7" s="21" t="s">
        <v>158</v>
      </c>
      <c r="C7" s="22">
        <v>164</v>
      </c>
      <c r="D7" s="23">
        <v>404.85265667197098</v>
      </c>
      <c r="E7" s="23"/>
      <c r="F7" s="23">
        <v>248.13213468000001</v>
      </c>
      <c r="G7" s="19" t="s">
        <v>95</v>
      </c>
      <c r="H7" s="19" t="s">
        <v>82</v>
      </c>
      <c r="I7" s="11" t="s">
        <v>159</v>
      </c>
      <c r="J7" s="12"/>
    </row>
    <row r="8" spans="1:10" ht="27.6" x14ac:dyDescent="0.25">
      <c r="A8" s="21" t="s">
        <v>160</v>
      </c>
      <c r="B8" s="21" t="s">
        <v>161</v>
      </c>
      <c r="C8" s="22">
        <v>60</v>
      </c>
      <c r="D8" s="23">
        <v>69.768938883271133</v>
      </c>
      <c r="E8" s="23"/>
      <c r="F8" s="23"/>
      <c r="G8" s="19" t="s">
        <v>108</v>
      </c>
      <c r="H8" s="19"/>
      <c r="I8" s="11"/>
      <c r="J8" s="12"/>
    </row>
    <row r="9" spans="1:10" ht="82.8" x14ac:dyDescent="0.25">
      <c r="A9" s="21" t="s">
        <v>162</v>
      </c>
      <c r="B9" s="21" t="s">
        <v>163</v>
      </c>
      <c r="C9" s="22">
        <v>105</v>
      </c>
      <c r="D9" s="23">
        <v>103.07281250000001</v>
      </c>
      <c r="E9" s="23"/>
      <c r="F9" s="23">
        <f>38.71175+2.2279851</f>
        <v>40.9397351</v>
      </c>
      <c r="G9" s="20" t="s">
        <v>77</v>
      </c>
      <c r="H9" s="20" t="s">
        <v>75</v>
      </c>
      <c r="I9" s="11" t="s">
        <v>164</v>
      </c>
      <c r="J9" s="12"/>
    </row>
    <row r="10" spans="1:10" ht="27.6" x14ac:dyDescent="0.25">
      <c r="A10" s="21" t="s">
        <v>165</v>
      </c>
      <c r="B10" s="21" t="s">
        <v>166</v>
      </c>
      <c r="C10" s="22">
        <v>35.01</v>
      </c>
      <c r="D10" s="23">
        <v>60.265703013234969</v>
      </c>
      <c r="E10" s="23"/>
      <c r="F10" s="23"/>
      <c r="G10" s="19" t="s">
        <v>97</v>
      </c>
      <c r="H10" s="19"/>
      <c r="I10" s="11"/>
      <c r="J10" s="12"/>
    </row>
    <row r="11" spans="1:10" x14ac:dyDescent="0.25">
      <c r="A11" s="24" t="s">
        <v>167</v>
      </c>
      <c r="B11" s="24"/>
      <c r="C11" s="24"/>
      <c r="D11" s="24"/>
      <c r="E11" s="24"/>
      <c r="F11" s="25"/>
      <c r="G11" s="25"/>
      <c r="H11" s="25"/>
      <c r="I11" s="9"/>
      <c r="J11" s="10"/>
    </row>
    <row r="12" spans="1:10" x14ac:dyDescent="0.25">
      <c r="A12" s="21" t="s">
        <v>168</v>
      </c>
      <c r="B12" s="21" t="s">
        <v>169</v>
      </c>
      <c r="C12" s="22">
        <v>3</v>
      </c>
      <c r="D12" s="26" t="s">
        <v>85</v>
      </c>
      <c r="E12" s="26"/>
      <c r="F12" s="23"/>
      <c r="G12" s="19"/>
      <c r="H12" s="19"/>
      <c r="I12" s="11"/>
      <c r="J12" s="12"/>
    </row>
    <row r="13" spans="1:10" x14ac:dyDescent="0.25">
      <c r="A13" s="21" t="s">
        <v>170</v>
      </c>
      <c r="B13" s="21" t="s">
        <v>171</v>
      </c>
      <c r="C13" s="22">
        <v>10</v>
      </c>
      <c r="D13" s="26" t="s">
        <v>172</v>
      </c>
      <c r="E13" s="26"/>
      <c r="F13" s="23"/>
      <c r="G13" s="19"/>
      <c r="H13" s="19"/>
      <c r="I13" s="11"/>
      <c r="J13" s="12"/>
    </row>
    <row r="14" spans="1:10" x14ac:dyDescent="0.25">
      <c r="A14" s="24" t="s">
        <v>173</v>
      </c>
      <c r="B14" s="24"/>
      <c r="C14" s="24"/>
      <c r="D14" s="24"/>
      <c r="E14" s="24"/>
      <c r="F14" s="25"/>
      <c r="G14" s="25"/>
      <c r="H14" s="25"/>
      <c r="I14" s="9"/>
      <c r="J14" s="10"/>
    </row>
    <row r="15" spans="1:10" ht="82.8" x14ac:dyDescent="0.25">
      <c r="A15" s="21" t="s">
        <v>174</v>
      </c>
      <c r="B15" s="21" t="s">
        <v>175</v>
      </c>
      <c r="C15" s="22">
        <v>74.040893980000007</v>
      </c>
      <c r="D15" s="23">
        <v>67</v>
      </c>
      <c r="E15" s="23"/>
      <c r="F15" s="23">
        <f>66.44265849+0.47117</f>
        <v>66.91382849</v>
      </c>
      <c r="G15" s="19" t="s">
        <v>113</v>
      </c>
      <c r="H15" s="19" t="s">
        <v>176</v>
      </c>
      <c r="I15" s="11" t="s">
        <v>177</v>
      </c>
      <c r="J15" s="12"/>
    </row>
    <row r="16" spans="1:10" ht="151.80000000000001" x14ac:dyDescent="0.25">
      <c r="A16" s="21" t="s">
        <v>178</v>
      </c>
      <c r="B16" s="21" t="s">
        <v>179</v>
      </c>
      <c r="C16" s="22">
        <v>13.704599999999999</v>
      </c>
      <c r="D16" s="23">
        <v>29.067159099115365</v>
      </c>
      <c r="E16" s="23"/>
      <c r="F16" s="23">
        <f>7.4592+5.73816+0.08640742+4.59405</f>
        <v>17.87781742</v>
      </c>
      <c r="G16" s="19" t="s">
        <v>114</v>
      </c>
      <c r="H16" s="19" t="s">
        <v>80</v>
      </c>
      <c r="I16" s="11" t="s">
        <v>180</v>
      </c>
      <c r="J16" s="12"/>
    </row>
    <row r="17" spans="1:10" ht="82.8" x14ac:dyDescent="0.25">
      <c r="A17" s="21" t="s">
        <v>181</v>
      </c>
      <c r="B17" s="21" t="s">
        <v>182</v>
      </c>
      <c r="C17" s="22">
        <v>10.5</v>
      </c>
      <c r="D17" s="23">
        <v>8.2725000000000009</v>
      </c>
      <c r="E17" s="23"/>
      <c r="F17" s="23">
        <v>7.827</v>
      </c>
      <c r="G17" s="20" t="s">
        <v>90</v>
      </c>
      <c r="H17" s="19" t="s">
        <v>91</v>
      </c>
      <c r="I17" s="11" t="s">
        <v>183</v>
      </c>
      <c r="J17" s="12"/>
    </row>
    <row r="18" spans="1:10" ht="138" x14ac:dyDescent="0.25">
      <c r="A18" s="21" t="s">
        <v>184</v>
      </c>
      <c r="B18" s="21" t="s">
        <v>185</v>
      </c>
      <c r="C18" s="22">
        <v>3.948</v>
      </c>
      <c r="D18" s="23">
        <v>4.4774000000000003</v>
      </c>
      <c r="E18" s="23"/>
      <c r="F18" s="27">
        <v>3.42247830077357</v>
      </c>
      <c r="G18" s="20" t="s">
        <v>87</v>
      </c>
      <c r="H18" s="19" t="s">
        <v>109</v>
      </c>
      <c r="I18" s="11" t="s">
        <v>186</v>
      </c>
      <c r="J18" s="12"/>
    </row>
    <row r="19" spans="1:10" x14ac:dyDescent="0.25">
      <c r="A19" s="28" t="s">
        <v>187</v>
      </c>
      <c r="B19" s="21" t="s">
        <v>188</v>
      </c>
      <c r="C19" s="22"/>
      <c r="D19" s="23">
        <v>27.730396319999997</v>
      </c>
      <c r="E19" s="23"/>
      <c r="F19" s="23"/>
      <c r="G19" s="19"/>
      <c r="H19" s="19"/>
      <c r="I19" s="11"/>
      <c r="J19" s="12"/>
    </row>
    <row r="20" spans="1:10" x14ac:dyDescent="0.25">
      <c r="A20" s="24" t="s">
        <v>189</v>
      </c>
      <c r="B20" s="24"/>
      <c r="C20" s="24"/>
      <c r="D20" s="24"/>
      <c r="E20" s="24"/>
      <c r="F20" s="25"/>
      <c r="G20" s="25"/>
      <c r="H20" s="25"/>
      <c r="I20" s="9"/>
      <c r="J20" s="10"/>
    </row>
    <row r="21" spans="1:10" x14ac:dyDescent="0.25">
      <c r="A21" s="21" t="s">
        <v>190</v>
      </c>
      <c r="B21" s="21" t="s">
        <v>191</v>
      </c>
      <c r="C21" s="22">
        <v>-1.0728</v>
      </c>
      <c r="D21" s="23">
        <v>-1.4</v>
      </c>
      <c r="E21" s="23"/>
      <c r="F21" s="29">
        <v>-0.29781571000000001</v>
      </c>
      <c r="G21" s="19"/>
      <c r="H21" s="19" t="s">
        <v>79</v>
      </c>
      <c r="I21" s="11" t="s">
        <v>192</v>
      </c>
      <c r="J21" s="12"/>
    </row>
    <row r="22" spans="1:10" ht="55.2" x14ac:dyDescent="0.25">
      <c r="A22" s="21" t="s">
        <v>193</v>
      </c>
      <c r="B22" s="21" t="s">
        <v>194</v>
      </c>
      <c r="C22" s="22">
        <v>193</v>
      </c>
      <c r="D22" s="23">
        <v>98</v>
      </c>
      <c r="E22" s="23"/>
      <c r="F22" s="30">
        <v>47</v>
      </c>
      <c r="G22" s="31" t="s">
        <v>78</v>
      </c>
      <c r="H22" s="19" t="s">
        <v>195</v>
      </c>
      <c r="I22" s="11" t="s">
        <v>196</v>
      </c>
      <c r="J22" s="12"/>
    </row>
    <row r="23" spans="1:10" x14ac:dyDescent="0.25">
      <c r="A23" s="24" t="s">
        <v>197</v>
      </c>
      <c r="B23" s="24"/>
      <c r="C23" s="24"/>
      <c r="D23" s="24"/>
      <c r="E23" s="24"/>
      <c r="F23" s="25"/>
      <c r="G23" s="25"/>
      <c r="H23" s="25"/>
      <c r="I23" s="9"/>
      <c r="J23" s="10"/>
    </row>
    <row r="24" spans="1:10" ht="82.8" x14ac:dyDescent="0.25">
      <c r="A24" s="21" t="s">
        <v>198</v>
      </c>
      <c r="B24" s="21" t="s">
        <v>199</v>
      </c>
      <c r="C24" s="22">
        <v>176</v>
      </c>
      <c r="D24" s="23">
        <v>125</v>
      </c>
      <c r="E24" s="23"/>
      <c r="F24" s="23">
        <v>77.329986340000005</v>
      </c>
      <c r="G24" s="19" t="s">
        <v>86</v>
      </c>
      <c r="H24" s="19" t="s">
        <v>200</v>
      </c>
      <c r="I24" s="11" t="s">
        <v>201</v>
      </c>
      <c r="J24" s="12"/>
    </row>
    <row r="25" spans="1:10" ht="165.6" x14ac:dyDescent="0.25">
      <c r="A25" s="21" t="s">
        <v>202</v>
      </c>
      <c r="B25" s="21" t="s">
        <v>203</v>
      </c>
      <c r="C25" s="22">
        <v>50</v>
      </c>
      <c r="D25" s="23" t="s">
        <v>204</v>
      </c>
      <c r="E25" s="23"/>
      <c r="F25" s="23">
        <f>0.75124906+6</f>
        <v>6.7512490600000001</v>
      </c>
      <c r="G25" s="19" t="s">
        <v>88</v>
      </c>
      <c r="H25" s="19" t="s">
        <v>89</v>
      </c>
      <c r="I25" s="11" t="s">
        <v>205</v>
      </c>
      <c r="J25" s="12"/>
    </row>
    <row r="26" spans="1:10" x14ac:dyDescent="0.25">
      <c r="A26" s="24" t="s">
        <v>206</v>
      </c>
      <c r="B26" s="24"/>
      <c r="C26" s="24"/>
      <c r="D26" s="24"/>
      <c r="E26" s="24"/>
      <c r="F26" s="25"/>
      <c r="G26" s="25"/>
      <c r="H26" s="25"/>
      <c r="I26" s="9"/>
      <c r="J26" s="10"/>
    </row>
    <row r="27" spans="1:10" x14ac:dyDescent="0.25">
      <c r="A27" s="21" t="s">
        <v>207</v>
      </c>
      <c r="B27" s="21" t="s">
        <v>208</v>
      </c>
      <c r="C27" s="22">
        <v>0.08</v>
      </c>
      <c r="D27" s="32" t="s">
        <v>209</v>
      </c>
      <c r="E27" s="32"/>
      <c r="F27" s="23"/>
      <c r="G27" s="48" t="s">
        <v>84</v>
      </c>
      <c r="H27" s="19"/>
      <c r="I27" s="11"/>
      <c r="J27" s="12"/>
    </row>
    <row r="28" spans="1:10" ht="41.4" x14ac:dyDescent="0.25">
      <c r="A28" s="21" t="s">
        <v>210</v>
      </c>
      <c r="B28" s="21" t="s">
        <v>211</v>
      </c>
      <c r="C28" s="22">
        <v>0.03</v>
      </c>
      <c r="D28" s="32" t="s">
        <v>212</v>
      </c>
      <c r="E28" s="32"/>
      <c r="F28" s="23"/>
      <c r="G28" s="48"/>
      <c r="H28" s="19"/>
      <c r="I28" s="11"/>
      <c r="J28" s="12"/>
    </row>
    <row r="29" spans="1:10" ht="27.6" x14ac:dyDescent="0.25">
      <c r="A29" s="21" t="s">
        <v>213</v>
      </c>
      <c r="B29" s="21" t="s">
        <v>214</v>
      </c>
      <c r="C29" s="22">
        <v>0.2258445</v>
      </c>
      <c r="D29" s="32" t="s">
        <v>215</v>
      </c>
      <c r="E29" s="32"/>
      <c r="F29" s="23"/>
      <c r="G29" s="48"/>
      <c r="H29" s="19"/>
      <c r="I29" s="11"/>
      <c r="J29" s="12"/>
    </row>
    <row r="30" spans="1:10" x14ac:dyDescent="0.25">
      <c r="A30" s="21" t="s">
        <v>216</v>
      </c>
      <c r="B30" s="21" t="s">
        <v>217</v>
      </c>
      <c r="C30" s="22">
        <v>1.4345546333333334</v>
      </c>
      <c r="D30" s="32" t="s">
        <v>218</v>
      </c>
      <c r="E30" s="32"/>
      <c r="F30" s="23"/>
      <c r="G30" s="48"/>
      <c r="H30" s="19"/>
      <c r="I30" s="11"/>
      <c r="J30" s="12"/>
    </row>
    <row r="31" spans="1:10" x14ac:dyDescent="0.25">
      <c r="A31" s="21" t="s">
        <v>219</v>
      </c>
      <c r="B31" s="21" t="s">
        <v>220</v>
      </c>
      <c r="C31" s="22">
        <v>5.3874193469199998</v>
      </c>
      <c r="D31" s="32" t="s">
        <v>221</v>
      </c>
      <c r="E31" s="32"/>
      <c r="F31" s="23"/>
      <c r="G31" s="48"/>
      <c r="H31" s="19"/>
      <c r="I31" s="11"/>
      <c r="J31" s="12"/>
    </row>
    <row r="32" spans="1:10" x14ac:dyDescent="0.25">
      <c r="A32" s="21" t="s">
        <v>222</v>
      </c>
      <c r="B32" s="21" t="s">
        <v>223</v>
      </c>
      <c r="C32" s="22">
        <v>5.5321300000000011E-2</v>
      </c>
      <c r="D32" s="32" t="s">
        <v>224</v>
      </c>
      <c r="E32" s="32"/>
      <c r="F32" s="23"/>
      <c r="G32" s="48"/>
      <c r="H32" s="19"/>
      <c r="I32" s="11"/>
      <c r="J32" s="12"/>
    </row>
    <row r="33" spans="1:10" x14ac:dyDescent="0.25">
      <c r="A33" s="24" t="s">
        <v>225</v>
      </c>
      <c r="B33" s="24"/>
      <c r="C33" s="24"/>
      <c r="D33" s="24"/>
      <c r="E33" s="24"/>
      <c r="F33" s="25"/>
      <c r="G33" s="25"/>
      <c r="H33" s="25"/>
      <c r="I33" s="9"/>
      <c r="J33" s="10"/>
    </row>
    <row r="34" spans="1:10" x14ac:dyDescent="0.25">
      <c r="A34" s="21" t="s">
        <v>226</v>
      </c>
      <c r="B34" s="21" t="s">
        <v>227</v>
      </c>
      <c r="C34" s="22">
        <v>20.13852289395518</v>
      </c>
      <c r="D34" s="23">
        <v>18</v>
      </c>
      <c r="E34" s="23"/>
      <c r="F34" s="23"/>
      <c r="G34" s="19"/>
      <c r="H34" s="19"/>
      <c r="I34" s="11"/>
      <c r="J34" s="12"/>
    </row>
    <row r="35" spans="1:10" x14ac:dyDescent="0.25">
      <c r="A35" s="21" t="s">
        <v>228</v>
      </c>
      <c r="B35" s="21" t="s">
        <v>229</v>
      </c>
      <c r="C35" s="22">
        <v>110</v>
      </c>
      <c r="D35" s="23">
        <v>140</v>
      </c>
      <c r="E35" s="23"/>
      <c r="F35" s="23"/>
      <c r="G35" s="19"/>
      <c r="H35" s="19"/>
      <c r="I35" s="11"/>
      <c r="J35" s="12"/>
    </row>
    <row r="36" spans="1:10" ht="55.2" x14ac:dyDescent="0.25">
      <c r="A36" s="21" t="s">
        <v>230</v>
      </c>
      <c r="B36" s="21" t="s">
        <v>231</v>
      </c>
      <c r="C36" s="22">
        <v>49.365348621120113</v>
      </c>
      <c r="D36" s="26" t="s">
        <v>232</v>
      </c>
      <c r="E36" s="26"/>
      <c r="F36" s="23">
        <v>223.15107599999999</v>
      </c>
      <c r="G36" s="31" t="s">
        <v>83</v>
      </c>
      <c r="H36" s="19" t="s">
        <v>98</v>
      </c>
      <c r="I36" s="11" t="s">
        <v>233</v>
      </c>
      <c r="J36" s="12"/>
    </row>
    <row r="37" spans="1:10" x14ac:dyDescent="0.25">
      <c r="A37" s="24" t="s">
        <v>234</v>
      </c>
      <c r="B37" s="24"/>
      <c r="C37" s="24"/>
      <c r="D37" s="24"/>
      <c r="E37" s="24"/>
      <c r="F37" s="33"/>
      <c r="G37" s="34"/>
      <c r="H37" s="34"/>
      <c r="I37" s="9"/>
      <c r="J37" s="10"/>
    </row>
    <row r="38" spans="1:10" x14ac:dyDescent="0.25">
      <c r="A38" s="35" t="s">
        <v>101</v>
      </c>
      <c r="B38" s="36" t="s">
        <v>235</v>
      </c>
      <c r="C38" s="37"/>
      <c r="D38" s="37"/>
      <c r="E38" s="37"/>
      <c r="F38" s="23"/>
      <c r="G38" s="31"/>
      <c r="H38" s="19"/>
      <c r="I38" s="45">
        <v>1000</v>
      </c>
      <c r="J38" s="13">
        <v>116.05818726788607</v>
      </c>
    </row>
    <row r="39" spans="1:10" x14ac:dyDescent="0.25">
      <c r="A39" s="35" t="s">
        <v>102</v>
      </c>
      <c r="B39" s="36" t="s">
        <v>236</v>
      </c>
      <c r="C39" s="37"/>
      <c r="D39" s="37"/>
      <c r="E39" s="37"/>
      <c r="F39" s="23"/>
      <c r="G39" s="31"/>
      <c r="H39" s="19"/>
      <c r="I39" s="46"/>
      <c r="J39" s="13">
        <v>85.944179999999989</v>
      </c>
    </row>
    <row r="40" spans="1:10" x14ac:dyDescent="0.25">
      <c r="A40" s="35" t="s">
        <v>103</v>
      </c>
      <c r="B40" s="21" t="s">
        <v>237</v>
      </c>
      <c r="C40" s="37"/>
      <c r="D40" s="37"/>
      <c r="E40" s="37"/>
      <c r="F40" s="23"/>
      <c r="G40" s="31"/>
      <c r="H40" s="19"/>
      <c r="I40" s="46"/>
      <c r="J40" s="13">
        <v>253.5200754</v>
      </c>
    </row>
    <row r="41" spans="1:10" x14ac:dyDescent="0.25">
      <c r="A41" s="35" t="s">
        <v>104</v>
      </c>
      <c r="B41" s="21" t="s">
        <v>238</v>
      </c>
      <c r="C41" s="37"/>
      <c r="D41" s="37"/>
      <c r="E41" s="37"/>
      <c r="F41" s="23"/>
      <c r="G41" s="31"/>
      <c r="H41" s="19"/>
      <c r="I41" s="46"/>
      <c r="J41" s="13">
        <v>88</v>
      </c>
    </row>
    <row r="42" spans="1:10" ht="27.6" x14ac:dyDescent="0.25">
      <c r="A42" s="35" t="s">
        <v>105</v>
      </c>
      <c r="B42" s="21" t="s">
        <v>239</v>
      </c>
      <c r="C42" s="37"/>
      <c r="D42" s="37"/>
      <c r="E42" s="37"/>
      <c r="F42" s="23"/>
      <c r="G42" s="31"/>
      <c r="H42" s="19"/>
      <c r="I42" s="46"/>
      <c r="J42" s="13">
        <v>7.2</v>
      </c>
    </row>
    <row r="43" spans="1:10" x14ac:dyDescent="0.25">
      <c r="A43" s="28" t="s">
        <v>106</v>
      </c>
      <c r="B43" s="36" t="s">
        <v>240</v>
      </c>
      <c r="C43" s="22"/>
      <c r="D43" s="23"/>
      <c r="E43" s="23"/>
      <c r="F43" s="23"/>
      <c r="G43" s="19"/>
      <c r="H43" s="19"/>
      <c r="I43" s="46"/>
      <c r="J43" s="13">
        <v>10</v>
      </c>
    </row>
    <row r="44" spans="1:10" ht="27.6" x14ac:dyDescent="0.25">
      <c r="A44" s="38" t="s">
        <v>241</v>
      </c>
      <c r="B44" s="39"/>
      <c r="C44" s="40">
        <f>SUM(C5:C10,C12:C13,C15:C19,C21:C22,C24:C25,C27:C32)</f>
        <v>1804.3438337602536</v>
      </c>
      <c r="D44" s="40">
        <f>SUM(D5:D10,D12:D13,D15:D19,D21:D22,D24:D25,D27:D32)</f>
        <v>1750.0348008587653</v>
      </c>
      <c r="E44" s="40"/>
      <c r="F44" s="40">
        <f>SUM(F5:F10,F12:F13,F15:F19,F21:F22,F24:F25,F27:F32)</f>
        <v>633.77182350077351</v>
      </c>
      <c r="G44" s="41"/>
      <c r="H44" s="41"/>
      <c r="I44" s="14">
        <v>1000</v>
      </c>
      <c r="J44" s="15">
        <v>560.72244266788607</v>
      </c>
    </row>
    <row r="45" spans="1:10" s="1" customFormat="1" x14ac:dyDescent="0.25">
      <c r="A45" s="38" t="s">
        <v>242</v>
      </c>
      <c r="B45" s="38"/>
      <c r="C45" s="40">
        <f>SUM(C5:C10,C12:C13,C15:C19,C21:C22,C24:C25,C27:C32,C34:C43)</f>
        <v>1983.847705275329</v>
      </c>
      <c r="D45" s="40">
        <f>SUM(D5:D10,D12:D13,D15:D19,D21:D22,D24:D25,D27:D32,D34:D43)</f>
        <v>1908.0348008587653</v>
      </c>
      <c r="E45" s="40"/>
      <c r="F45" s="40">
        <f>SUM(F5:F10,F12:F13,F15:F19,F21:F22,F24:F25,F27:F32,F34:F43)</f>
        <v>856.9228995007735</v>
      </c>
      <c r="G45" s="38"/>
      <c r="H45" s="38"/>
      <c r="I45" s="14">
        <v>1000</v>
      </c>
      <c r="J45" s="15">
        <v>560.72244266788607</v>
      </c>
    </row>
    <row r="46" spans="1:10" x14ac:dyDescent="0.25">
      <c r="A46" s="19"/>
      <c r="B46" s="19"/>
      <c r="C46" s="23"/>
      <c r="D46" s="23"/>
      <c r="E46" s="23"/>
      <c r="F46" s="23"/>
      <c r="G46" s="19"/>
      <c r="H46" s="19"/>
      <c r="I46" s="11"/>
      <c r="J46" s="12"/>
    </row>
    <row r="47" spans="1:10" x14ac:dyDescent="0.25">
      <c r="A47" s="19" t="s">
        <v>243</v>
      </c>
      <c r="B47" s="21" t="s">
        <v>244</v>
      </c>
      <c r="C47" s="23">
        <f t="shared" ref="C47:D47" si="0">SUM(C36)</f>
        <v>49.365348621120113</v>
      </c>
      <c r="D47" s="23">
        <f t="shared" si="0"/>
        <v>0</v>
      </c>
      <c r="E47" s="23"/>
      <c r="F47" s="23">
        <v>198.025418</v>
      </c>
      <c r="G47" s="19"/>
      <c r="H47" s="19"/>
      <c r="I47" s="11"/>
      <c r="J47" s="12"/>
    </row>
    <row r="48" spans="1:10" x14ac:dyDescent="0.25">
      <c r="A48" s="19" t="s">
        <v>245</v>
      </c>
      <c r="B48" s="21" t="s">
        <v>246</v>
      </c>
      <c r="C48" s="23">
        <f t="shared" ref="C48:D48" si="1">SUM(C30:C32)</f>
        <v>6.8772952802533336</v>
      </c>
      <c r="D48" s="23">
        <f t="shared" si="1"/>
        <v>0</v>
      </c>
      <c r="E48" s="23"/>
      <c r="F48" s="23">
        <v>8.8394089999999998</v>
      </c>
      <c r="G48" s="19"/>
      <c r="H48" s="19"/>
      <c r="I48" s="11"/>
      <c r="J48" s="12"/>
    </row>
    <row r="49" spans="1:10" x14ac:dyDescent="0.25">
      <c r="A49" s="19" t="s">
        <v>247</v>
      </c>
      <c r="B49" s="21" t="s">
        <v>248</v>
      </c>
      <c r="C49" s="23">
        <f t="shared" ref="C49:D49" si="2">SUM(C34:C35,C29)</f>
        <v>130.36436739395518</v>
      </c>
      <c r="D49" s="23">
        <f t="shared" si="2"/>
        <v>158</v>
      </c>
      <c r="E49" s="23"/>
      <c r="F49" s="23">
        <v>16.286248999999998</v>
      </c>
      <c r="G49" s="19"/>
      <c r="H49" s="19"/>
      <c r="I49" s="11"/>
      <c r="J49" s="12"/>
    </row>
    <row r="50" spans="1:10" x14ac:dyDescent="0.25">
      <c r="A50" s="38" t="s">
        <v>249</v>
      </c>
      <c r="B50" s="39"/>
      <c r="C50" s="40">
        <f>SUM(C47:C49)</f>
        <v>186.60701129532862</v>
      </c>
      <c r="D50" s="40">
        <f t="shared" ref="D50" si="3">SUM(D47:D49)</f>
        <v>158</v>
      </c>
      <c r="E50" s="40"/>
      <c r="F50" s="40">
        <f>SUM(F47:F49)</f>
        <v>223.15107599999999</v>
      </c>
      <c r="G50" s="41"/>
      <c r="H50" s="41"/>
      <c r="I50" s="16"/>
      <c r="J50" s="17"/>
    </row>
    <row r="51" spans="1:10" x14ac:dyDescent="0.25">
      <c r="A51" s="19" t="s">
        <v>250</v>
      </c>
      <c r="B51" s="21" t="s">
        <v>251</v>
      </c>
      <c r="C51" s="23">
        <f>SUM(C21:C22,C12)</f>
        <v>194.9272</v>
      </c>
      <c r="D51" s="23">
        <f>SUM(D21:D22,D12)</f>
        <v>96.6</v>
      </c>
      <c r="E51" s="23"/>
      <c r="F51" s="23">
        <f>SUM(F21:F22,F12)</f>
        <v>46.702184289999998</v>
      </c>
      <c r="G51" s="19"/>
      <c r="H51" s="19"/>
      <c r="I51" s="11"/>
      <c r="J51" s="13">
        <f>J42</f>
        <v>7.2</v>
      </c>
    </row>
    <row r="52" spans="1:10" x14ac:dyDescent="0.25">
      <c r="A52" s="19" t="s">
        <v>252</v>
      </c>
      <c r="B52" s="21" t="s">
        <v>253</v>
      </c>
      <c r="C52" s="23">
        <f>SUM(C5:C8)</f>
        <v>1124</v>
      </c>
      <c r="D52" s="23">
        <f>SUM(D5:D8)</f>
        <v>1228.548829926415</v>
      </c>
      <c r="E52" s="23"/>
      <c r="F52" s="23">
        <f>SUM(F5:F8)</f>
        <v>366.00754449999999</v>
      </c>
      <c r="G52" s="19"/>
      <c r="H52" s="19"/>
      <c r="I52" s="11"/>
      <c r="J52" s="13">
        <f>J38+J39+J43</f>
        <v>212.00236726788606</v>
      </c>
    </row>
    <row r="53" spans="1:10" x14ac:dyDescent="0.25">
      <c r="A53" s="19" t="s">
        <v>254</v>
      </c>
      <c r="B53" s="21" t="s">
        <v>255</v>
      </c>
      <c r="C53" s="23">
        <f>SUM(C9:C10,C13,C15:C19,C25,C27:C28)</f>
        <v>302.31349397999998</v>
      </c>
      <c r="D53" s="23">
        <f>SUM(D9:D10,D13,D15:D19,D25,D27:D28)</f>
        <v>299.88597093235035</v>
      </c>
      <c r="E53" s="23"/>
      <c r="F53" s="23">
        <f>SUM(F9:F10,F13,F15:F19,F25,F27:F28)</f>
        <v>143.73210837077357</v>
      </c>
      <c r="G53" s="19"/>
      <c r="H53" s="19"/>
      <c r="I53" s="11"/>
      <c r="J53" s="13">
        <f>J41</f>
        <v>88</v>
      </c>
    </row>
    <row r="54" spans="1:10" x14ac:dyDescent="0.25">
      <c r="A54" s="19" t="s">
        <v>256</v>
      </c>
      <c r="B54" s="21" t="s">
        <v>257</v>
      </c>
      <c r="C54" s="23">
        <f t="shared" ref="C54:D54" si="4">SUM(C24)</f>
        <v>176</v>
      </c>
      <c r="D54" s="23">
        <f t="shared" si="4"/>
        <v>125</v>
      </c>
      <c r="E54" s="23"/>
      <c r="F54" s="23">
        <f>SUM(F24)</f>
        <v>77.329986340000005</v>
      </c>
      <c r="G54" s="19"/>
      <c r="H54" s="19"/>
      <c r="I54" s="11"/>
      <c r="J54" s="12"/>
    </row>
    <row r="55" spans="1:10" x14ac:dyDescent="0.25">
      <c r="A55" s="19" t="s">
        <v>111</v>
      </c>
      <c r="B55" s="28" t="s">
        <v>110</v>
      </c>
      <c r="C55" s="23"/>
      <c r="D55" s="23"/>
      <c r="E55" s="23"/>
      <c r="F55" s="23"/>
      <c r="G55" s="19"/>
      <c r="H55" s="19"/>
      <c r="I55" s="11"/>
      <c r="J55" s="13">
        <f>J40</f>
        <v>253.5200754</v>
      </c>
    </row>
    <row r="56" spans="1:10" x14ac:dyDescent="0.25">
      <c r="A56" s="38" t="s">
        <v>258</v>
      </c>
      <c r="B56" s="41"/>
      <c r="C56" s="40">
        <f t="shared" ref="C56:D56" si="5">SUM(C51:C54)</f>
        <v>1797.2406939800001</v>
      </c>
      <c r="D56" s="40">
        <f t="shared" si="5"/>
        <v>1750.0348008587653</v>
      </c>
      <c r="E56" s="40"/>
      <c r="F56" s="40">
        <f>SUM(F51:F54)</f>
        <v>633.77182350077351</v>
      </c>
      <c r="G56" s="41"/>
      <c r="H56" s="41"/>
      <c r="I56" s="14">
        <f>I44</f>
        <v>1000</v>
      </c>
      <c r="J56" s="15">
        <f>SUM(J51:J55)</f>
        <v>560.72244266788607</v>
      </c>
    </row>
  </sheetData>
  <mergeCells count="6">
    <mergeCell ref="I38:I43"/>
    <mergeCell ref="C1:H1"/>
    <mergeCell ref="G27:G32"/>
    <mergeCell ref="I1:J1"/>
    <mergeCell ref="I2:J2"/>
    <mergeCell ref="C2:D2"/>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Delovni listi</vt:lpstr>
      </vt:variant>
      <vt:variant>
        <vt:i4>2</vt:i4>
      </vt:variant>
    </vt:vector>
  </HeadingPairs>
  <TitlesOfParts>
    <vt:vector size="2" baseType="lpstr">
      <vt:lpstr>15 May</vt:lpstr>
      <vt:lpstr>1 June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2020-06-05T07:05:15Z</dcterms:created>
  <dcterms:modified xsi:type="dcterms:W3CDTF">2020-06-16T09:06:43Z</dcterms:modified>
</cp:coreProperties>
</file>